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greeleyco-my.sharepoint.com/personal/cheyanne_tingan_greeleygov_com/Documents/Documents/Work Files/Permit Process/Fee Schedule/2026/"/>
    </mc:Choice>
  </mc:AlternateContent>
  <xr:revisionPtr revIDLastSave="9" documentId="8_{B4702D61-6777-4438-A36F-B0AAC3208E2A}" xr6:coauthVersionLast="47" xr6:coauthVersionMax="47" xr10:uidLastSave="{E5CA3533-FCC1-4893-80B6-2422ECA8EE4B}"/>
  <bookViews>
    <workbookView xWindow="22932" yWindow="-108" windowWidth="23256" windowHeight="12456" firstSheet="1" activeTab="1" xr2:uid="{00000000-000D-0000-FFFF-FFFF00000000}"/>
  </bookViews>
  <sheets>
    <sheet name="Application" sheetId="21" state="hidden" r:id="rId1"/>
    <sheet name="Fee Schedule" sheetId="25" r:id="rId2"/>
    <sheet name="Street Cuts" sheetId="12" state="hidden" r:id="rId3"/>
    <sheet name="Site Plan" sheetId="10" state="hidden" r:id="rId4"/>
    <sheet name="Traffic Control Review Form" sheetId="23" state="hidden" r:id="rId5"/>
    <sheet name="SW Reqirements" sheetId="14" state="hidden" r:id="rId6"/>
  </sheets>
  <definedNames>
    <definedName name="Check13" localSheetId="4">'Traffic Control Review Form'!$L$15</definedName>
    <definedName name="Check14" localSheetId="4">'Traffic Control Review Form'!$A$69</definedName>
    <definedName name="Check2" localSheetId="4">'Traffic Control Review Form'!$A$71</definedName>
    <definedName name="Check3" localSheetId="4">'Traffic Control Review Form'!$H$60</definedName>
    <definedName name="Check4" localSheetId="4">'Traffic Control Review Form'!$G$62</definedName>
    <definedName name="Check8" localSheetId="4">'Traffic Control Review Form'!$A$60</definedName>
    <definedName name="Check9" localSheetId="4">'Traffic Control Review Form'!$A$62</definedName>
    <definedName name="_xlnm.Print_Area" localSheetId="0">Application!$A$1:$L$61</definedName>
    <definedName name="_xlnm.Print_Area" localSheetId="2">'Street Cuts'!$A$1:$J$48</definedName>
    <definedName name="_xlnm.Print_Area" localSheetId="5">'SW Reqirements'!$A$1:$A$56</definedName>
    <definedName name="_xlnm.Print_Area" localSheetId="4">'Traffic Control Review Form'!$A$1:$K$74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3" i="25" l="1"/>
  <c r="D55" i="25"/>
  <c r="F55" i="25" s="1"/>
  <c r="D51" i="25"/>
  <c r="F51" i="25" s="1"/>
  <c r="B152" i="25"/>
  <c r="B148" i="25"/>
  <c r="B150" i="25"/>
  <c r="B129" i="25"/>
  <c r="F129" i="25" s="1"/>
  <c r="F113" i="25"/>
  <c r="F112" i="25"/>
  <c r="F111" i="25"/>
  <c r="F109" i="25"/>
  <c r="F108" i="25"/>
  <c r="F107" i="25"/>
  <c r="F105" i="25"/>
  <c r="F104" i="25"/>
  <c r="F103" i="25"/>
  <c r="F92" i="25"/>
  <c r="F91" i="25"/>
  <c r="F90" i="25"/>
  <c r="F89" i="25"/>
  <c r="F88" i="25"/>
  <c r="F87" i="25"/>
  <c r="F86" i="25"/>
  <c r="D79" i="25"/>
  <c r="F79" i="25" s="1"/>
  <c r="D76" i="25"/>
  <c r="F76" i="25" s="1"/>
  <c r="F75" i="25"/>
  <c r="F74" i="25"/>
  <c r="F73" i="25"/>
  <c r="D66" i="25"/>
  <c r="F66" i="25" s="1"/>
  <c r="D63" i="25"/>
  <c r="F63" i="25" s="1"/>
  <c r="F46" i="25"/>
  <c r="F45" i="25"/>
  <c r="F44" i="25"/>
  <c r="F43" i="25"/>
  <c r="F42" i="25"/>
  <c r="F37" i="25"/>
  <c r="F36" i="25"/>
  <c r="F35" i="25"/>
  <c r="F34" i="25"/>
  <c r="F33" i="25"/>
  <c r="F32" i="25"/>
  <c r="F31" i="25"/>
  <c r="F30" i="25"/>
  <c r="F25" i="25"/>
  <c r="F24" i="25"/>
  <c r="F23" i="25"/>
  <c r="F22" i="25"/>
  <c r="F21" i="25"/>
  <c r="F20" i="25"/>
  <c r="F19" i="25"/>
  <c r="F18" i="25"/>
  <c r="F17" i="25"/>
  <c r="F16" i="25"/>
  <c r="B149" i="25" l="1"/>
  <c r="F59" i="25"/>
  <c r="B151" i="25"/>
  <c r="F114" i="25"/>
  <c r="B135" i="25" s="1"/>
  <c r="F135" i="25" s="1"/>
  <c r="F38" i="25"/>
  <c r="B131" i="25" s="1"/>
  <c r="F131" i="25" s="1"/>
  <c r="F47" i="25"/>
  <c r="B132" i="25" s="1"/>
  <c r="F132" i="25" s="1"/>
  <c r="F26" i="25"/>
  <c r="B130" i="25" s="1"/>
  <c r="F130" i="25" s="1"/>
  <c r="F144" i="25" s="1"/>
  <c r="F82" i="25"/>
  <c r="F95" i="25"/>
  <c r="B134" i="25" l="1"/>
  <c r="F134" i="25" s="1"/>
  <c r="B133" i="25"/>
  <c r="F133" i="25" s="1"/>
</calcChain>
</file>

<file path=xl/sharedStrings.xml><?xml version="1.0" encoding="utf-8"?>
<sst xmlns="http://schemas.openxmlformats.org/spreadsheetml/2006/main" count="382" uniqueCount="264">
  <si>
    <t>City of Greeley</t>
  </si>
  <si>
    <t>Permit Type:</t>
  </si>
  <si>
    <t>Lic. No:</t>
  </si>
  <si>
    <t>Applicant's Name:</t>
  </si>
  <si>
    <t>Applicant's Address:</t>
  </si>
  <si>
    <t>Applicant's City/St/Zip:</t>
  </si>
  <si>
    <t>Work Site Address:</t>
  </si>
  <si>
    <t>Dates of Construction:</t>
  </si>
  <si>
    <t>Applicant's Signature:</t>
  </si>
  <si>
    <t>Date:</t>
  </si>
  <si>
    <t>Storm Water Tap Fee</t>
  </si>
  <si>
    <t>Inlets</t>
  </si>
  <si>
    <t>Earth Channels</t>
  </si>
  <si>
    <t>Manholes</t>
  </si>
  <si>
    <t>Curb and Gutter</t>
  </si>
  <si>
    <t>Cross Pans</t>
  </si>
  <si>
    <t>Street Signs</t>
  </si>
  <si>
    <t>Sanitary Sewer Manholes</t>
  </si>
  <si>
    <t>each</t>
  </si>
  <si>
    <t>Existing Surface:</t>
  </si>
  <si>
    <t>CONSTRUCTION IN PUBLIC RIGHT OF WAY/EASEMENTS</t>
  </si>
  <si>
    <t>(Contractor, Developer, Company or Homeowner)</t>
  </si>
  <si>
    <t>St. Cut Sizes:</t>
  </si>
  <si>
    <t>Length:</t>
  </si>
  <si>
    <t>Depth:</t>
  </si>
  <si>
    <t>Width:</t>
  </si>
  <si>
    <t>App Date:</t>
  </si>
  <si>
    <t>Issue Date:</t>
  </si>
  <si>
    <t>A.  STORM WATER SYSTEM</t>
  </si>
  <si>
    <t>FEE</t>
  </si>
  <si>
    <t>UNIT</t>
  </si>
  <si>
    <t>QUANTITY</t>
  </si>
  <si>
    <t>MINIMUM</t>
  </si>
  <si>
    <t>COST</t>
  </si>
  <si>
    <t>Storm Main Line Construction</t>
  </si>
  <si>
    <t>LF</t>
  </si>
  <si>
    <t>Concrete Drainage Channels &amp; Pans</t>
  </si>
  <si>
    <t>Rip Rap Pads</t>
  </si>
  <si>
    <t>CY</t>
  </si>
  <si>
    <t>Concrete Drainage Structures</t>
  </si>
  <si>
    <t>Combination Curb, Gutter, Sidewalk</t>
  </si>
  <si>
    <t>Sidewalk Chase Drains</t>
  </si>
  <si>
    <t>ADA Access Ramps</t>
  </si>
  <si>
    <t>Concrete Structures</t>
  </si>
  <si>
    <t>Subgrade</t>
  </si>
  <si>
    <t>Base</t>
  </si>
  <si>
    <t>Asphalt Paving</t>
  </si>
  <si>
    <t>SF</t>
  </si>
  <si>
    <t>Subdivision/Project:</t>
  </si>
  <si>
    <t xml:space="preserve">          (Choose One - Asphalt, Concrete, Dirt, Gravel, Landscaped)</t>
  </si>
  <si>
    <t>(Choose One - New Development, Infrastructure Imprvt., Repairs, Utility)</t>
  </si>
  <si>
    <t>Work Site Contact:</t>
  </si>
  <si>
    <t>PUBLIC WORKS PERMIT</t>
  </si>
  <si>
    <t>SITE MAP</t>
  </si>
  <si>
    <t>PERMIT # ___________________</t>
  </si>
  <si>
    <t>↑</t>
  </si>
  <si>
    <t>N</t>
  </si>
  <si>
    <t>Contractor:</t>
  </si>
  <si>
    <t>Contractor's Contact:</t>
  </si>
  <si>
    <t>Sidewalk, Trail, Bikepath, Drive Approach</t>
  </si>
  <si>
    <t>Street Cut-Patch Inspection</t>
  </si>
  <si>
    <t>Contact's Name:</t>
  </si>
  <si>
    <t>Applicant's Phone:</t>
  </si>
  <si>
    <t>Applicant's Cell:</t>
  </si>
  <si>
    <t>Work Site Cell:</t>
  </si>
  <si>
    <t>Project No:</t>
  </si>
  <si>
    <t>Contractor's Phone:</t>
  </si>
  <si>
    <t>I (we), hereby, agree to be bound by the provisions of the City of Greeley Construction Specifications, the Greeley Municipal Code, the Manual on Uniform Traffic</t>
  </si>
  <si>
    <t>Control devices, and to such special conditions, restrictions, and regulations, as well as all applicable sales taxes as may be reasonably imposed by the City of</t>
  </si>
  <si>
    <t>Greeley.  It is agreed that the undersigned will save the City harmless from all suits and damage resulting from the performance of the work.</t>
  </si>
  <si>
    <t xml:space="preserve">In the event work is completed without inspection and approval, the applicant may be required to remove the work and undertake any corrective action at the </t>
  </si>
  <si>
    <t>UG Bore, Storm Water Imprvts.,  Concrete Imprvts.,  Street Construction,  Utility Construction)</t>
  </si>
  <si>
    <t>(From - To)</t>
  </si>
  <si>
    <r>
      <t xml:space="preserve">applicant's expense, and an additional fee </t>
    </r>
    <r>
      <rPr>
        <b/>
        <i/>
        <u/>
        <sz val="8"/>
        <rFont val="Arial"/>
        <family val="2"/>
      </rPr>
      <t>(20% of permit total)</t>
    </r>
    <r>
      <rPr>
        <i/>
        <sz val="8"/>
        <rFont val="Arial"/>
        <family val="2"/>
      </rPr>
      <t xml:space="preserve"> will be charged.</t>
    </r>
  </si>
  <si>
    <t>-</t>
  </si>
  <si>
    <t>TEMPORARY TRAFFIC CONTROL WORK ZONES REVIEW FORM</t>
  </si>
  <si>
    <t>CITY OF GREELEY / DEPARTMENT OF PUBLIC WORKS</t>
  </si>
  <si>
    <t>Fax – (970)-336-4142</t>
  </si>
  <si>
    <t xml:space="preserve">       Fax or return to the Transportation Services Division Office for Review.</t>
  </si>
  <si>
    <t xml:space="preserve">BY SIGNING THIS DOCUMENT YOU WILL ASSUME ALL RESPONSIBILITY FOR SETTING UP THE TEMPORARY </t>
  </si>
  <si>
    <t xml:space="preserve">TRAFFIC CONTROL WORK ZONE BY MEETING OR EXCEEDING SET STANDARDS AND FOLLOWING THE </t>
  </si>
  <si>
    <t xml:space="preserve">M.U.T.C.D. MANUAL REQUIREMENTS, ALONG WITH THE STATE, FEDERAL, AND CITY OF GREELEY </t>
  </si>
  <si>
    <t>SPECIFICATIONS AND REGULATIONS.</t>
  </si>
  <si>
    <t>I have been offered a copy of this form and I have been advised to read it carefully.</t>
  </si>
  <si>
    <t>In consideration of the acceptance of my entry, I do hereby acknowledge that I assume all risks and liability resulting from the Temporary Traffic Control Setup. That I have acquired  all permits, licenses, and fees required by the City of Greeley, and submitted a Method of Handling Traffic Control (MHT) along with this form.</t>
  </si>
  <si>
    <t xml:space="preserve">I acknowledge that I have carefully read this “Temporary Traffic Control Review Form” and fully understand that I am (trained and/or certified) about the </t>
  </si>
  <si>
    <t>fundamental principles of TTC and responsible for the proper temporary traffic control setup and maintenance thru-out the duration ON the jobsite.</t>
  </si>
  <si>
    <t>CONTRACTOR / SUBCONTRACTOR / CITY DEPT PERFORMING WORK</t>
  </si>
  <si>
    <t>TRAFFIC CONTROL COMPANY USED</t>
  </si>
  <si>
    <t>Temporary Traffic Control Supervisor (TCS) Responsible for Job Site:</t>
  </si>
  <si>
    <t>PLEASE CHECK APPROPRIATE BOX(S)</t>
  </si>
  <si>
    <t>OFFICE USE</t>
  </si>
  <si>
    <t>Concrete Channels &amp; Pans</t>
  </si>
  <si>
    <t>Rev 2-2011</t>
  </si>
  <si>
    <t xml:space="preserve">      PRIVATE  JOB</t>
  </si>
  <si>
    <t>CIP</t>
  </si>
  <si>
    <t>CITY MAINTENANCE</t>
  </si>
  <si>
    <t>OTHER</t>
  </si>
  <si>
    <t xml:space="preserve"> TRAFFIC CONTROL COMPANY DOING TRAFFIC CONTROL SETUP</t>
  </si>
  <si>
    <t>CONTRACTOR / CITY DEPT SETTING UP OWN TRAFFIC CONTROL</t>
  </si>
  <si>
    <t xml:space="preserve">  EQUIP RENTAL ONLY FROM TRAFFIC CONTROL COMPANY</t>
  </si>
  <si>
    <t>Permit No.</t>
  </si>
  <si>
    <t>Fax:</t>
  </si>
  <si>
    <r>
      <t xml:space="preserve">Description of Work: </t>
    </r>
    <r>
      <rPr>
        <sz val="10"/>
        <color indexed="12"/>
        <rFont val="Arial"/>
        <family val="2"/>
      </rPr>
      <t xml:space="preserve"> </t>
    </r>
    <r>
      <rPr>
        <b/>
        <i/>
        <sz val="10"/>
        <color indexed="12"/>
        <rFont val="Arial"/>
        <family val="2"/>
      </rPr>
      <t>Circle</t>
    </r>
    <r>
      <rPr>
        <i/>
        <sz val="10"/>
        <rFont val="Arial"/>
        <family val="2"/>
      </rPr>
      <t xml:space="preserve"> one or more of the following:</t>
    </r>
    <r>
      <rPr>
        <sz val="10"/>
        <rFont val="Arial"/>
        <family val="2"/>
      </rPr>
      <t xml:space="preserve"> </t>
    </r>
    <r>
      <rPr>
        <sz val="9"/>
        <rFont val="Arial"/>
        <family val="2"/>
      </rPr>
      <t>Leak Repair, Repairs,  New Subdivision,  New Commercial,</t>
    </r>
    <r>
      <rPr>
        <sz val="9"/>
        <color indexed="10"/>
        <rFont val="Arial"/>
        <family val="2"/>
      </rPr>
      <t xml:space="preserve">  </t>
    </r>
    <r>
      <rPr>
        <sz val="9"/>
        <rFont val="Arial"/>
        <family val="2"/>
      </rPr>
      <t>Pot Hole, Underground Conduit,</t>
    </r>
  </si>
  <si>
    <t>Public Underdrain</t>
  </si>
  <si>
    <t>Underdrain Manholes</t>
  </si>
  <si>
    <t xml:space="preserve">     </t>
  </si>
  <si>
    <t xml:space="preserve"> 1001 9TH AVE GREELEY, CO  80631    </t>
  </si>
  <si>
    <t xml:space="preserve">Office – (970)-336-4091      </t>
  </si>
  <si>
    <t>(Call 350-9881 when job is complete.)</t>
  </si>
  <si>
    <t>Cellular – (970)-539-6213</t>
  </si>
  <si>
    <t>Print Name:</t>
  </si>
  <si>
    <t xml:space="preserve"> Signature:</t>
  </si>
  <si>
    <t xml:space="preserve">Description of Work:   </t>
  </si>
  <si>
    <t xml:space="preserve"> Job No.</t>
  </si>
  <si>
    <t xml:space="preserve">Project Location and/or Street Address: </t>
  </si>
  <si>
    <t xml:space="preserve">Does job require: (Please Circle Appropriate One(s))         </t>
  </si>
  <si>
    <t xml:space="preserve">ROAD CLOSURE     </t>
  </si>
  <si>
    <t xml:space="preserve">LANE CLOSURE      </t>
  </si>
  <si>
    <t xml:space="preserve">SHOULDER CLOSURE      </t>
  </si>
  <si>
    <t xml:space="preserve">   SIDEWALK CLOSURE</t>
  </si>
  <si>
    <t>OTHER:</t>
  </si>
  <si>
    <t>Work Schedule: Start Date:</t>
  </si>
  <si>
    <t>Finish Date:</t>
  </si>
  <si>
    <t xml:space="preserve">Requested Time(s) From: </t>
  </si>
  <si>
    <t xml:space="preserve"> To:</t>
  </si>
  <si>
    <t>Company Name:</t>
  </si>
  <si>
    <r>
      <rPr>
        <b/>
        <sz val="8"/>
        <rFont val="Times New Roman"/>
        <family val="1"/>
      </rPr>
      <t>Company Name</t>
    </r>
    <r>
      <rPr>
        <sz val="8"/>
        <rFont val="Times New Roman"/>
        <family val="1"/>
      </rPr>
      <t>:</t>
    </r>
  </si>
  <si>
    <t xml:space="preserve">Address:             </t>
  </si>
  <si>
    <r>
      <rPr>
        <b/>
        <sz val="8"/>
        <rFont val="Times New Roman"/>
        <family val="1"/>
      </rPr>
      <t>Address:</t>
    </r>
    <r>
      <rPr>
        <sz val="8"/>
        <rFont val="Times New Roman"/>
        <family val="1"/>
      </rPr>
      <t xml:space="preserve">           </t>
    </r>
  </si>
  <si>
    <t>City:</t>
  </si>
  <si>
    <t xml:space="preserve"> State:</t>
  </si>
  <si>
    <t>Zip:</t>
  </si>
  <si>
    <r>
      <rPr>
        <b/>
        <sz val="8"/>
        <rFont val="Times New Roman"/>
        <family val="1"/>
      </rPr>
      <t>City</t>
    </r>
    <r>
      <rPr>
        <sz val="8"/>
        <rFont val="Times New Roman"/>
        <family val="1"/>
      </rPr>
      <t>:</t>
    </r>
  </si>
  <si>
    <t xml:space="preserve">State:   </t>
  </si>
  <si>
    <t xml:space="preserve">Zip:    </t>
  </si>
  <si>
    <t>Office Phone:</t>
  </si>
  <si>
    <r>
      <rPr>
        <b/>
        <sz val="8"/>
        <rFont val="Times New Roman"/>
        <family val="1"/>
      </rPr>
      <t>Office Phone</t>
    </r>
    <r>
      <rPr>
        <sz val="8"/>
        <rFont val="Times New Roman"/>
        <family val="1"/>
      </rPr>
      <t>:</t>
    </r>
  </si>
  <si>
    <t>Mobile Phone:</t>
  </si>
  <si>
    <r>
      <rPr>
        <b/>
        <sz val="8"/>
        <rFont val="Times New Roman"/>
        <family val="1"/>
      </rPr>
      <t>Mobile Phone</t>
    </r>
    <r>
      <rPr>
        <sz val="8"/>
        <rFont val="Times New Roman"/>
        <family val="1"/>
      </rPr>
      <t>:</t>
    </r>
  </si>
  <si>
    <r>
      <rPr>
        <b/>
        <sz val="8"/>
        <rFont val="Times New Roman"/>
        <family val="1"/>
      </rPr>
      <t>Fax</t>
    </r>
    <r>
      <rPr>
        <sz val="8"/>
        <rFont val="Times New Roman"/>
        <family val="1"/>
      </rPr>
      <t>:</t>
    </r>
  </si>
  <si>
    <t xml:space="preserve">Work Site Contact:   </t>
  </si>
  <si>
    <t>Temporary Traffic Control Supervisor (TCS) Responsible for Job Site:  N/A</t>
  </si>
  <si>
    <t>TCS Contact Name:</t>
  </si>
  <si>
    <r>
      <rPr>
        <b/>
        <sz val="8"/>
        <rFont val="Times New Roman"/>
        <family val="1"/>
      </rPr>
      <t>TCS Contact Name</t>
    </r>
    <r>
      <rPr>
        <sz val="8"/>
        <rFont val="Times New Roman"/>
        <family val="1"/>
      </rPr>
      <t>:</t>
    </r>
  </si>
  <si>
    <t>COMMENTS:</t>
  </si>
  <si>
    <t xml:space="preserve">MHT Resubmittal for Extension Date(s) </t>
  </si>
  <si>
    <t>From:</t>
  </si>
  <si>
    <t>To:</t>
  </si>
  <si>
    <t xml:space="preserve">REVIEWED BY:    </t>
  </si>
  <si>
    <t xml:space="preserve">Date:  </t>
  </si>
  <si>
    <t>The "One-Call System" for all utility locates is   1-800-922-1987 or 811.</t>
  </si>
  <si>
    <t>For Water/Sewer Inspections (improvements, repair, bore after pothole &amp; profile approval), call 48-hours in advance  970-350-9320</t>
  </si>
  <si>
    <r>
      <rPr>
        <b/>
        <i/>
        <sz val="10"/>
        <color rgb="FFFF0000"/>
        <rFont val="Arial"/>
        <family val="2"/>
      </rPr>
      <t>Detailed</t>
    </r>
    <r>
      <rPr>
        <b/>
        <i/>
        <sz val="10"/>
        <rFont val="Arial"/>
        <family val="2"/>
      </rPr>
      <t xml:space="preserve"> </t>
    </r>
    <r>
      <rPr>
        <i/>
        <sz val="10"/>
        <rFont val="Arial"/>
        <family val="2"/>
      </rPr>
      <t>Description:</t>
    </r>
  </si>
  <si>
    <r>
      <t xml:space="preserve">Applicant's </t>
    </r>
    <r>
      <rPr>
        <b/>
        <sz val="10"/>
        <color rgb="FFFF0000"/>
        <rFont val="Arial"/>
        <family val="2"/>
      </rPr>
      <t>Email</t>
    </r>
    <r>
      <rPr>
        <sz val="10"/>
        <rFont val="Arial"/>
        <family val="2"/>
      </rPr>
      <t xml:space="preserve"> Address:</t>
    </r>
  </si>
  <si>
    <r>
      <t xml:space="preserve">Contractor's </t>
    </r>
    <r>
      <rPr>
        <b/>
        <sz val="10"/>
        <color rgb="FFFF0000"/>
        <rFont val="Arial"/>
        <family val="2"/>
      </rPr>
      <t>Email</t>
    </r>
    <r>
      <rPr>
        <sz val="10"/>
        <rFont val="Arial"/>
        <family val="2"/>
      </rPr>
      <t xml:space="preserve"> Address:</t>
    </r>
  </si>
  <si>
    <t>Applicant's Company Name:</t>
  </si>
  <si>
    <t>Traffic Control Plan Required:  (circle one )      Yes             No</t>
  </si>
  <si>
    <t>Contractor's Cell:</t>
  </si>
  <si>
    <t>Rev 7/2016</t>
  </si>
  <si>
    <t>For Building Inspection (erection, construction, alteration, repair, moving, demolition) 24-hour request line 970-350-9840</t>
  </si>
  <si>
    <t xml:space="preserve">          </t>
  </si>
  <si>
    <t xml:space="preserve">            </t>
  </si>
  <si>
    <t>Permit Application</t>
  </si>
  <si>
    <t>Applicant's Printed Name:                                                                                                                Date:</t>
  </si>
  <si>
    <t>Permit application and review fees are due upon application. Application fees are non-refundable. If permit cannot be issued within 30 days of application,</t>
  </si>
  <si>
    <t>due to incompleteness, application will be voided.</t>
  </si>
  <si>
    <t xml:space="preserve">Streets Affected:                                                                                                   </t>
  </si>
  <si>
    <t xml:space="preserve">       MHT  Denied</t>
  </si>
  <si>
    <t xml:space="preserve">       MHT Accepted              </t>
  </si>
  <si>
    <t>EMAIL</t>
  </si>
  <si>
    <t>PHONE:</t>
  </si>
  <si>
    <t>Public Contact Information NAME:</t>
  </si>
  <si>
    <r>
      <t>Full Road Closures with complete Detour Routes will require a five (5) working day advance notice to have Method of Handling Traffic Plans reviewed.  A 72 hour notice is strongly recommended prior to construction.  This form and the (MHT) Plan</t>
    </r>
    <r>
      <rPr>
        <u/>
        <sz val="8"/>
        <rFont val="Times New Roman"/>
        <family val="1"/>
      </rPr>
      <t xml:space="preserve"> SHALL</t>
    </r>
    <r>
      <rPr>
        <sz val="8"/>
        <rFont val="Times New Roman"/>
        <family val="1"/>
      </rPr>
      <t xml:space="preserve"> be on the job site at all times.</t>
    </r>
  </si>
  <si>
    <t xml:space="preserve">        CITY PERMT NO.  </t>
  </si>
  <si>
    <t>For Public Works Inspections (concrete, asphalt, potholes, street cut), call 48-hours in advance of construction start  970-350-9359</t>
  </si>
  <si>
    <t>For Land Grading Inspections (sediment &amp; erosion control), call 24-hours in advance  970-336-4072</t>
  </si>
  <si>
    <t>Water Regular Installation 3/4" Tap</t>
  </si>
  <si>
    <t>Water Regular Installation 1" Tap</t>
  </si>
  <si>
    <t>Water Installation 1-1/2" Tap</t>
  </si>
  <si>
    <t>Water Regular Installation 2" Tap</t>
  </si>
  <si>
    <t>Sewer Regular Installation 4" Tap</t>
  </si>
  <si>
    <t>Sewer Regular Installation 6" Tap</t>
  </si>
  <si>
    <t>Sewer Regular Installation 4" - 6", on Sewer Mains 15" or Larger</t>
  </si>
  <si>
    <t>Water Regular Installation 4" - 12" Tap</t>
  </si>
  <si>
    <t>B.  CONCRETE IMPROVEMENTS</t>
  </si>
  <si>
    <t>C.  STREET CONSTRUCTION</t>
  </si>
  <si>
    <t>D.  DRY UTILITIES/IRRIGATION/ETC.</t>
  </si>
  <si>
    <t xml:space="preserve">E.  WATER/SEWER </t>
  </si>
  <si>
    <t xml:space="preserve">                                SUBTOTAL SECTION A</t>
  </si>
  <si>
    <t xml:space="preserve">                                SUBTOTAL SECTION B</t>
  </si>
  <si>
    <t xml:space="preserve">                                SUBTOTAL SECTION C</t>
  </si>
  <si>
    <t xml:space="preserve">                                SUBTOTAL SECTION D</t>
  </si>
  <si>
    <t xml:space="preserve">                                SUBTOTAL SECTION E</t>
  </si>
  <si>
    <t xml:space="preserve">                                SUBTOTAL SECTION F</t>
  </si>
  <si>
    <t xml:space="preserve">                                SUBTOTAL SECTION G</t>
  </si>
  <si>
    <t xml:space="preserve">                       CITY OF GREELEY - PUBLIC SPACE PERMITS</t>
  </si>
  <si>
    <t>Method: Bore</t>
  </si>
  <si>
    <t>Method: Compacted Trench</t>
  </si>
  <si>
    <t>Method: Flowable Fill</t>
  </si>
  <si>
    <t>Method: High Impact Transverse Trench Cut (&lt;5 FT)</t>
  </si>
  <si>
    <t>Type: Water</t>
  </si>
  <si>
    <t>Type: Sewer</t>
  </si>
  <si>
    <t>Line Construction</t>
  </si>
  <si>
    <t>Type: Sanitary Sewer</t>
  </si>
  <si>
    <t>Type: Non-Potable Water</t>
  </si>
  <si>
    <t>Type: Service Line to Existing Sewer Main</t>
  </si>
  <si>
    <t>Bores</t>
  </si>
  <si>
    <t>Disconnect / Abandonment Fee</t>
  </si>
  <si>
    <t>G.  SURFACE IMPACT FEES - PAVEMENT DEGRADATION</t>
  </si>
  <si>
    <t>Method: Test Holes/Potholes</t>
  </si>
  <si>
    <t>Project Name/Description:</t>
  </si>
  <si>
    <t>CERTIFICATION OF QUANTITIES</t>
  </si>
  <si>
    <t>I herby attest that the quantities listed above were prepared by me, or under my direct supervision, and accurately represent the construction quantities for improvements proposed on the final construction documents for the above referenced project. I understand the City of Greeley does not, and shall not, assume liability for any ommisssions or inaccuracies in these quantities.</t>
  </si>
  <si>
    <t>Affix Seal Here</t>
  </si>
  <si>
    <t>The Certification of Quantities below is required for all development projects and permits. All other permit types can leave this blank.</t>
  </si>
  <si>
    <t>__________________________________
Registered Professional Engineer</t>
  </si>
  <si>
    <t>WAIVED FEES</t>
  </si>
  <si>
    <t>TOTAL</t>
  </si>
  <si>
    <t>SUBTOTAL</t>
  </si>
  <si>
    <t>Base Permit Application Fee</t>
  </si>
  <si>
    <t>Storm Water System Fee</t>
  </si>
  <si>
    <t>Concrete Improvements Fee</t>
  </si>
  <si>
    <t>Street Construction Fee</t>
  </si>
  <si>
    <t>Dry Utilities/Irrigation/Etc. Fee</t>
  </si>
  <si>
    <t>Water and Sewer Fees</t>
  </si>
  <si>
    <t>Surface Impact - Pavement Degradation Fee</t>
  </si>
  <si>
    <r>
      <t xml:space="preserve">Inspection Outside of Normal Working Hours: </t>
    </r>
    <r>
      <rPr>
        <sz val="9"/>
        <rFont val="Arial"/>
        <family val="2"/>
      </rPr>
      <t>$60 per hour (2 hour minimum)</t>
    </r>
  </si>
  <si>
    <r>
      <t>Re-Inspection Fee</t>
    </r>
    <r>
      <rPr>
        <sz val="9"/>
        <color rgb="FFFF0000"/>
        <rFont val="Arial"/>
        <family val="2"/>
      </rPr>
      <t>:</t>
    </r>
    <r>
      <rPr>
        <sz val="9"/>
        <rFont val="Arial"/>
        <family val="2"/>
      </rPr>
      <t xml:space="preserve"> $75 + hourly rate</t>
    </r>
    <r>
      <rPr>
        <sz val="9"/>
        <color indexed="10"/>
        <rFont val="Arial"/>
        <family val="2"/>
      </rPr>
      <t xml:space="preserve"> </t>
    </r>
    <r>
      <rPr>
        <sz val="9"/>
        <color theme="1"/>
        <rFont val="Arial"/>
        <family val="2"/>
      </rPr>
      <t>(called out more than twice without being ready)</t>
    </r>
  </si>
  <si>
    <r>
      <rPr>
        <sz val="9"/>
        <color rgb="FFFF0000"/>
        <rFont val="Arial"/>
        <family val="2"/>
      </rPr>
      <t>Parking Stall Occupation Fee:</t>
    </r>
    <r>
      <rPr>
        <sz val="9"/>
        <rFont val="Arial"/>
        <family val="2"/>
      </rPr>
      <t xml:space="preserve"> Green Zone - $8 per day, Orange Zone - $10 per day</t>
    </r>
  </si>
  <si>
    <r>
      <t>MHT Manual Violation Penalty:</t>
    </r>
    <r>
      <rPr>
        <sz val="9"/>
        <rFont val="Arial"/>
        <family val="2"/>
      </rPr>
      <t xml:space="preserve"> $125 - $1,500</t>
    </r>
    <r>
      <rPr>
        <sz val="9"/>
        <color indexed="10"/>
        <rFont val="Arial"/>
        <family val="2"/>
      </rPr>
      <t xml:space="preserve"> </t>
    </r>
    <r>
      <rPr>
        <sz val="9"/>
        <color theme="1"/>
        <rFont val="Arial"/>
        <family val="2"/>
      </rPr>
      <t>(based on violation type and number of offenses, see COG MHT Manual for more information)</t>
    </r>
  </si>
  <si>
    <t>SUMMARY OF PERMIT FEES</t>
  </si>
  <si>
    <t>For internal use only. Not to be completed by applicants.</t>
  </si>
  <si>
    <t>ADDITIONAL FEES</t>
  </si>
  <si>
    <t>(details of violation)</t>
  </si>
  <si>
    <t>(reason for waived fee)</t>
  </si>
  <si>
    <t>FINAL TOTAL</t>
  </si>
  <si>
    <t xml:space="preserve">                                   FEE SCHEDULE FOR CONSTRUCTION WORK IN THE PUBLIC SPACE</t>
  </si>
  <si>
    <t xml:space="preserve">                                                        This should match the name of your land use case or the description used on your permit application.</t>
  </si>
  <si>
    <t xml:space="preserve">                            BASE PERMIT APPLICATION FEE</t>
  </si>
  <si>
    <t>ADDITIONAL CONSIDERATIONS</t>
  </si>
  <si>
    <t>Work includes potholes?</t>
  </si>
  <si>
    <t>Work includes boring/trenching?</t>
  </si>
  <si>
    <t>Work includes stormwater infrastructure?</t>
  </si>
  <si>
    <t>Work includes water and sewer infrastructure?</t>
  </si>
  <si>
    <t>Work includes fire line infrastructure?</t>
  </si>
  <si>
    <r>
      <rPr>
        <sz val="11"/>
        <rFont val="Arial"/>
        <family val="2"/>
      </rPr>
      <t xml:space="preserve">Type: </t>
    </r>
    <r>
      <rPr>
        <sz val="11"/>
        <color rgb="FFFF0000"/>
        <rFont val="Arial"/>
        <family val="2"/>
      </rPr>
      <t>High Quality Pavement</t>
    </r>
  </si>
  <si>
    <t>Type: Medium Quality Pavement</t>
  </si>
  <si>
    <t>Detention Ponds (Private or HOA)</t>
  </si>
  <si>
    <t>Detention Ponds (Public)</t>
  </si>
  <si>
    <t>F.  WATER/SEWER TAP FEES</t>
  </si>
  <si>
    <t>Type: Fire Line (tap to valve)</t>
  </si>
  <si>
    <t>Type: Service Line to Existing Water Main (main to meter)</t>
  </si>
  <si>
    <r>
      <rPr>
        <b/>
        <sz val="11"/>
        <color rgb="FF0000FF"/>
        <rFont val="Arial"/>
        <family val="2"/>
      </rPr>
      <t>For Development Projects</t>
    </r>
    <r>
      <rPr>
        <b/>
        <sz val="11"/>
        <rFont val="Arial"/>
        <family val="2"/>
      </rPr>
      <t xml:space="preserve">                                             Land Use Case Number:</t>
    </r>
  </si>
  <si>
    <r>
      <rPr>
        <b/>
        <sz val="10"/>
        <rFont val="Arial"/>
        <family val="2"/>
      </rPr>
      <t>Note on Public Space:</t>
    </r>
    <r>
      <rPr>
        <sz val="10"/>
        <rFont val="Arial"/>
        <family val="2"/>
      </rPr>
      <t xml:space="preserve"> Commonly referred to as Right of Way (ROW), Public Space actually includes all real estate dedicated to the City for public use (i.e., streets, ROW, open space, and/or parks dedicated in plat), all real estate assets granted to the City in fee simple/title (i.e., property titled in City name), and all permanent easements granted/dedicated to the City (i.e., public utility easements and exclusive/prescriptive City-owned easements).</t>
    </r>
  </si>
  <si>
    <r>
      <rPr>
        <b/>
        <sz val="10.5"/>
        <color rgb="FFFF0000"/>
        <rFont val="Arial Nova"/>
        <family val="2"/>
      </rPr>
      <t>High Quality: PQI &gt; 70</t>
    </r>
    <r>
      <rPr>
        <b/>
        <sz val="10.5"/>
        <rFont val="Arial Nova"/>
        <family val="2"/>
      </rPr>
      <t xml:space="preserve">         </t>
    </r>
    <r>
      <rPr>
        <b/>
        <sz val="10.5"/>
        <color theme="1"/>
        <rFont val="Arial Nova"/>
        <family val="2"/>
      </rPr>
      <t>Medium Quality: 40 &lt; PQI ≤ 70</t>
    </r>
    <r>
      <rPr>
        <b/>
        <sz val="10.5"/>
        <rFont val="Arial Nova"/>
        <family val="2"/>
      </rPr>
      <t xml:space="preserve">         </t>
    </r>
    <r>
      <rPr>
        <b/>
        <sz val="10.5"/>
        <color rgb="FF009900"/>
        <rFont val="Arial Nova"/>
        <family val="2"/>
      </rPr>
      <t>Low Quality: PQI ≤ 40 or Non-Paved Surfaces</t>
    </r>
  </si>
  <si>
    <t xml:space="preserve">                                                             FEES EFFECTIVE January 1, 2026</t>
  </si>
  <si>
    <t>Irrigation Lines &gt; 18"</t>
  </si>
  <si>
    <r>
      <t xml:space="preserve">Dry Utility Lines </t>
    </r>
    <r>
      <rPr>
        <sz val="10"/>
        <rFont val="Arial"/>
        <family val="2"/>
      </rPr>
      <t>(gas, electric, communication, or empty conduit)</t>
    </r>
  </si>
  <si>
    <r>
      <rPr>
        <sz val="11"/>
        <rFont val="Arial"/>
        <family val="2"/>
      </rPr>
      <t>Type:</t>
    </r>
    <r>
      <rPr>
        <sz val="11"/>
        <color rgb="FF009900"/>
        <rFont val="Arial"/>
        <family val="2"/>
      </rPr>
      <t xml:space="preserve"> Low Quality Pavement or Non-Paved Surfaces</t>
    </r>
  </si>
  <si>
    <t>Method: Trench Cut or Miscellaneous Ground Disturbance</t>
  </si>
  <si>
    <t>Pavement quality is determined by the Pavement Quality Index (PQI) thresholds outlined below. A link to the Pavement Quality Map is available on the PW&amp;T Permitting Webpage at: greeleyCO.gov/public-space/permits</t>
  </si>
  <si>
    <t>*Fee is based on costs of installation needed</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</si>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</sst>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00_);[Red]\(&quot;$&quot;#,##0.0000\)"/>
    <numFmt numFmtId="165" formatCode="&quot;$&quot;#,##0.00"/>
  </numFmts>
  <fonts count="65" x14ac:knownFonts="1">
    <font>
      <sz val="10"/>
      <name val="Arial"/>
    </font>
    <font>
      <sz val="10"/>
      <name val="Arial"/>
      <family val="2"/>
    </font>
    <font>
      <b/>
      <sz val="16"/>
      <name val="Arial"/>
      <family val="2"/>
    </font>
    <font>
      <b/>
      <sz val="10"/>
      <name val="Arial"/>
      <family val="2"/>
    </font>
    <font>
      <i/>
      <sz val="8"/>
      <name val="Arial"/>
      <family val="2"/>
    </font>
    <font>
      <b/>
      <i/>
      <u/>
      <sz val="8"/>
      <name val="Arial"/>
      <family val="2"/>
    </font>
    <font>
      <sz val="8"/>
      <name val="Arial"/>
      <family val="2"/>
    </font>
    <font>
      <b/>
      <u/>
      <sz val="16"/>
      <name val="Arial"/>
      <family val="2"/>
    </font>
    <font>
      <u/>
      <sz val="10"/>
      <name val="Arial"/>
      <family val="2"/>
    </font>
    <font>
      <b/>
      <i/>
      <sz val="10"/>
      <name val="Arial"/>
      <family val="2"/>
    </font>
    <font>
      <sz val="10"/>
      <name val="Arial"/>
      <family val="2"/>
    </font>
    <font>
      <i/>
      <sz val="10"/>
      <name val="Arial"/>
      <family val="2"/>
    </font>
    <font>
      <sz val="9"/>
      <name val="Arial"/>
      <family val="2"/>
    </font>
    <font>
      <sz val="8"/>
      <color indexed="8"/>
      <name val="Arial"/>
      <family val="2"/>
    </font>
    <font>
      <sz val="10"/>
      <color indexed="8"/>
      <name val="Arial"/>
      <family val="2"/>
    </font>
    <font>
      <b/>
      <sz val="12"/>
      <name val="Arial"/>
      <family val="2"/>
    </font>
    <font>
      <sz val="8"/>
      <name val="Arial"/>
      <family val="2"/>
    </font>
    <font>
      <b/>
      <sz val="8"/>
      <color indexed="10"/>
      <name val="Arial"/>
      <family val="2"/>
    </font>
    <font>
      <b/>
      <i/>
      <sz val="9"/>
      <name val="Arial"/>
      <family val="2"/>
    </font>
    <font>
      <b/>
      <sz val="14"/>
      <name val="Arial"/>
      <family val="2"/>
    </font>
    <font>
      <sz val="48"/>
      <name val="Arial"/>
      <family val="2"/>
    </font>
    <font>
      <sz val="12"/>
      <name val="Times New Roman"/>
      <family val="1"/>
    </font>
    <font>
      <sz val="10"/>
      <name val="Times New Roman"/>
      <family val="1"/>
    </font>
    <font>
      <b/>
      <sz val="10"/>
      <color indexed="16"/>
      <name val="Arial"/>
      <family val="2"/>
    </font>
    <font>
      <sz val="10"/>
      <color indexed="12"/>
      <name val="Arial"/>
      <family val="2"/>
    </font>
    <font>
      <b/>
      <sz val="11"/>
      <name val="Arial"/>
      <family val="2"/>
    </font>
    <font>
      <sz val="9"/>
      <color indexed="10"/>
      <name val="Arial"/>
      <family val="2"/>
    </font>
    <font>
      <sz val="8"/>
      <name val="Times New Roman"/>
      <family val="1"/>
    </font>
    <font>
      <b/>
      <sz val="8"/>
      <name val="Times New Roman"/>
      <family val="1"/>
    </font>
    <font>
      <b/>
      <i/>
      <sz val="10"/>
      <color indexed="12"/>
      <name val="Arial"/>
      <family val="2"/>
    </font>
    <font>
      <sz val="7"/>
      <name val="Arial"/>
      <family val="2"/>
    </font>
    <font>
      <sz val="7.5"/>
      <name val="Times New Roman"/>
      <family val="1"/>
    </font>
    <font>
      <b/>
      <sz val="8"/>
      <name val="Arial"/>
      <family val="2"/>
    </font>
    <font>
      <b/>
      <u/>
      <sz val="8"/>
      <name val="Times New Roman"/>
      <family val="1"/>
    </font>
    <font>
      <sz val="8"/>
      <color rgb="FFFF0000"/>
      <name val="Times New Roman"/>
      <family val="1"/>
    </font>
    <font>
      <b/>
      <i/>
      <sz val="10"/>
      <color rgb="FFFF0000"/>
      <name val="Arial"/>
      <family val="2"/>
    </font>
    <font>
      <b/>
      <sz val="10"/>
      <color rgb="FFFF0000"/>
      <name val="Arial"/>
      <family val="2"/>
    </font>
    <font>
      <u/>
      <sz val="8"/>
      <name val="Times New Roman"/>
      <family val="1"/>
    </font>
    <font>
      <i/>
      <sz val="9"/>
      <name val="Arial"/>
      <family val="2"/>
    </font>
    <font>
      <sz val="12"/>
      <name val="Arial"/>
      <family val="2"/>
    </font>
    <font>
      <sz val="8"/>
      <color indexed="12"/>
      <name val="Arial"/>
      <family val="2"/>
    </font>
    <font>
      <sz val="8"/>
      <color indexed="10"/>
      <name val="Arial"/>
      <family val="2"/>
    </font>
    <font>
      <sz val="11"/>
      <name val="Arial"/>
      <family val="2"/>
    </font>
    <font>
      <b/>
      <sz val="10"/>
      <name val="Arial Nova"/>
      <family val="2"/>
    </font>
    <font>
      <b/>
      <sz val="11"/>
      <name val="Arial Nova"/>
      <family val="2"/>
    </font>
    <font>
      <sz val="11"/>
      <color rgb="FFFF0000"/>
      <name val="Arial"/>
      <family val="2"/>
    </font>
    <font>
      <sz val="11"/>
      <color rgb="FF009900"/>
      <name val="Arial"/>
      <family val="2"/>
    </font>
    <font>
      <sz val="10"/>
      <name val="Arial Nova"/>
      <family val="2"/>
    </font>
    <font>
      <sz val="10"/>
      <color rgb="FF0000FF"/>
      <name val="Arial"/>
      <family val="2"/>
    </font>
    <font>
      <sz val="9"/>
      <color rgb="FFFF0000"/>
      <name val="Arial"/>
      <family val="2"/>
    </font>
    <font>
      <sz val="9"/>
      <color theme="1"/>
      <name val="Arial"/>
      <family val="2"/>
    </font>
    <font>
      <i/>
      <sz val="8"/>
      <color theme="1" tint="0.34998626667073579"/>
      <name val="Arial"/>
      <family val="2"/>
    </font>
    <font>
      <i/>
      <sz val="9"/>
      <color theme="1" tint="0.34998626667073579"/>
      <name val="Arial"/>
      <family val="2"/>
    </font>
    <font>
      <b/>
      <sz val="10"/>
      <color rgb="FF0000FF"/>
      <name val="Arial"/>
      <family val="2"/>
    </font>
    <font>
      <b/>
      <sz val="12"/>
      <name val="Arial Nova"/>
      <family val="2"/>
    </font>
    <font>
      <b/>
      <sz val="10.5"/>
      <name val="Arial Nova"/>
      <family val="2"/>
    </font>
    <font>
      <sz val="10.5"/>
      <name val="Arial"/>
      <family val="2"/>
    </font>
    <font>
      <b/>
      <sz val="12"/>
      <color rgb="FF0000FF"/>
      <name val="Arial Nova"/>
      <family val="2"/>
    </font>
    <font>
      <sz val="10"/>
      <color theme="1" tint="0.34998626667073579"/>
      <name val="Arial"/>
      <family val="2"/>
    </font>
    <font>
      <sz val="10"/>
      <color rgb="FF009900"/>
      <name val="Arial"/>
      <family val="2"/>
    </font>
    <font>
      <sz val="10"/>
      <color rgb="FFFF0000"/>
      <name val="Arial"/>
      <family val="2"/>
    </font>
    <font>
      <b/>
      <sz val="10.5"/>
      <color rgb="FFFF0000"/>
      <name val="Arial Nova"/>
      <family val="2"/>
    </font>
    <font>
      <b/>
      <sz val="10.5"/>
      <color theme="1"/>
      <name val="Arial Nova"/>
      <family val="2"/>
    </font>
    <font>
      <b/>
      <sz val="10.5"/>
      <color rgb="FF009900"/>
      <name val="Arial Nova"/>
      <family val="2"/>
    </font>
    <font>
      <b/>
      <sz val="11"/>
      <color rgb="FF0000FF"/>
      <name val="Arial"/>
      <family val="2"/>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medium">
        <color indexed="64"/>
      </bottom>
      <diagonal/>
    </border>
    <border>
      <left/>
      <right/>
      <top/>
      <bottom style="thin">
        <color rgb="FF0000FF"/>
      </bottom>
      <diagonal/>
    </border>
    <border>
      <left/>
      <right style="thin">
        <color rgb="FF0000FF"/>
      </right>
      <top style="thin">
        <color rgb="FF0000FF"/>
      </top>
      <bottom/>
      <diagonal/>
    </border>
    <border>
      <left/>
      <right style="thin">
        <color rgb="FF0000FF"/>
      </right>
      <top/>
      <bottom/>
      <diagonal/>
    </border>
    <border>
      <left/>
      <right/>
      <top style="thin">
        <color rgb="FF0000FF"/>
      </top>
      <bottom/>
      <diagonal/>
    </border>
    <border>
      <left style="thin">
        <color rgb="FF0000FF"/>
      </left>
      <right/>
      <top style="thin">
        <color rgb="FF0000FF"/>
      </top>
      <bottom/>
      <diagonal/>
    </border>
    <border>
      <left style="thin">
        <color rgb="FF0000FF"/>
      </left>
      <right/>
      <top/>
      <bottom/>
      <diagonal/>
    </border>
  </borders>
  <cellStyleXfs count="3">
    <xf numFmtId="0" fontId="0" fillId="0" borderId="0"/>
    <xf numFmtId="44" fontId="1" fillId="0" borderId="0" applyFont="0" applyFill="0" applyBorder="0" applyAlignment="0" applyProtection="0"/>
    <xf numFmtId="0" fontId="1" fillId="0" borderId="0"/>
  </cellStyleXfs>
  <cellXfs count="309">
    <xf numFmtId="0" fontId="0" fillId="0" borderId="0" xfId="0"/>
    <xf numFmtId="0" fontId="0" fillId="0" borderId="1" xfId="0" applyBorder="1"/>
    <xf numFmtId="0" fontId="0" fillId="0" borderId="3" xfId="0" applyBorder="1"/>
    <xf numFmtId="0" fontId="0" fillId="0" borderId="4" xfId="0" applyBorder="1"/>
    <xf numFmtId="0" fontId="4" fillId="0" borderId="0" xfId="0" applyFont="1"/>
    <xf numFmtId="0" fontId="0" fillId="0" borderId="5" xfId="0" applyBorder="1"/>
    <xf numFmtId="0" fontId="0" fillId="0" borderId="6" xfId="0" applyBorder="1"/>
    <xf numFmtId="0" fontId="0" fillId="0" borderId="7" xfId="0" applyBorder="1"/>
    <xf numFmtId="0" fontId="0" fillId="0" borderId="0" xfId="0" applyAlignment="1">
      <alignment horizontal="center"/>
    </xf>
    <xf numFmtId="0" fontId="6" fillId="0" borderId="0" xfId="0" applyFont="1" applyAlignment="1">
      <alignment horizontal="center"/>
    </xf>
    <xf numFmtId="0" fontId="10" fillId="0" borderId="1" xfId="0" applyFont="1" applyBorder="1"/>
    <xf numFmtId="0" fontId="3" fillId="0" borderId="0" xfId="0" applyFont="1"/>
    <xf numFmtId="0" fontId="9" fillId="0" borderId="8" xfId="0" applyFont="1" applyBorder="1"/>
    <xf numFmtId="0" fontId="0" fillId="0" borderId="0" xfId="0" applyAlignment="1">
      <alignment horizontal="center" vertical="top" wrapText="1"/>
    </xf>
    <xf numFmtId="0" fontId="2" fillId="0" borderId="0" xfId="0" applyFont="1" applyAlignment="1">
      <alignment horizontal="left"/>
    </xf>
    <xf numFmtId="0" fontId="3" fillId="0" borderId="1" xfId="0" applyFont="1" applyBorder="1"/>
    <xf numFmtId="0" fontId="6" fillId="0" borderId="0" xfId="0" applyFont="1" applyAlignment="1">
      <alignment horizontal="left"/>
    </xf>
    <xf numFmtId="0" fontId="10" fillId="0" borderId="1" xfId="0" applyFont="1" applyBorder="1" applyAlignment="1">
      <alignment horizontal="right"/>
    </xf>
    <xf numFmtId="0" fontId="6" fillId="0" borderId="1" xfId="0" applyFont="1" applyBorder="1" applyAlignment="1">
      <alignment horizontal="left"/>
    </xf>
    <xf numFmtId="0" fontId="4" fillId="0" borderId="1" xfId="0" applyFont="1" applyBorder="1"/>
    <xf numFmtId="0" fontId="25" fillId="0" borderId="1" xfId="0" applyFont="1" applyBorder="1"/>
    <xf numFmtId="0" fontId="0" fillId="3" borderId="0" xfId="0" applyFill="1"/>
    <xf numFmtId="0" fontId="27" fillId="0" borderId="0" xfId="0" applyFont="1"/>
    <xf numFmtId="0" fontId="28" fillId="0" borderId="0" xfId="0" applyFont="1"/>
    <xf numFmtId="0" fontId="12" fillId="0" borderId="0" xfId="0" applyFont="1" applyAlignment="1">
      <alignment horizontal="center"/>
    </xf>
    <xf numFmtId="0" fontId="32" fillId="0" borderId="0" xfId="0" applyFont="1"/>
    <xf numFmtId="0" fontId="33" fillId="0" borderId="0" xfId="0" applyFont="1"/>
    <xf numFmtId="0" fontId="32" fillId="0" borderId="0" xfId="0" applyFont="1" applyAlignment="1">
      <alignment horizontal="right"/>
    </xf>
    <xf numFmtId="0" fontId="27" fillId="0" borderId="1" xfId="0" applyFont="1" applyBorder="1"/>
    <xf numFmtId="0" fontId="6" fillId="0" borderId="1" xfId="0" applyFont="1" applyBorder="1"/>
    <xf numFmtId="0" fontId="28" fillId="0" borderId="1" xfId="0" applyFont="1" applyBorder="1"/>
    <xf numFmtId="0" fontId="32" fillId="0" borderId="1" xfId="0" applyFont="1" applyBorder="1"/>
    <xf numFmtId="0" fontId="6" fillId="0" borderId="12" xfId="0" applyFont="1" applyBorder="1"/>
    <xf numFmtId="0" fontId="6" fillId="0" borderId="0" xfId="0" applyFont="1"/>
    <xf numFmtId="0" fontId="6" fillId="0" borderId="2" xfId="0" applyFont="1" applyBorder="1"/>
    <xf numFmtId="0" fontId="32" fillId="0" borderId="1" xfId="0" applyFont="1" applyBorder="1" applyAlignment="1">
      <alignment horizontal="right"/>
    </xf>
    <xf numFmtId="14" fontId="6"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6" fillId="0" borderId="1" xfId="0" applyFont="1" applyBorder="1" applyAlignment="1">
      <alignment horizontal="center"/>
    </xf>
    <xf numFmtId="0" fontId="1" fillId="0" borderId="0" xfId="0" applyFont="1"/>
    <xf numFmtId="0" fontId="1" fillId="0" borderId="1" xfId="0" applyFont="1" applyBorder="1" applyAlignment="1" applyProtection="1">
      <alignment horizontal="left"/>
      <protection locked="0"/>
    </xf>
    <xf numFmtId="0" fontId="6" fillId="0" borderId="1" xfId="0" applyFont="1" applyBorder="1" applyProtection="1">
      <protection locked="0"/>
    </xf>
    <xf numFmtId="0" fontId="32" fillId="0" borderId="1" xfId="0" applyFont="1" applyBorder="1" applyProtection="1">
      <protection locked="0"/>
    </xf>
    <xf numFmtId="0" fontId="28" fillId="0" borderId="9" xfId="0" applyFont="1" applyBorder="1"/>
    <xf numFmtId="0" fontId="0" fillId="0" borderId="10" xfId="0" applyBorder="1"/>
    <xf numFmtId="0" fontId="0" fillId="0" borderId="9" xfId="0" applyBorder="1"/>
    <xf numFmtId="0" fontId="28" fillId="0" borderId="9" xfId="0" applyFont="1" applyBorder="1" applyAlignment="1">
      <alignment horizontal="left"/>
    </xf>
    <xf numFmtId="0" fontId="28" fillId="0" borderId="0" xfId="0" applyFont="1" applyAlignment="1">
      <alignment horizontal="left"/>
    </xf>
    <xf numFmtId="0" fontId="28" fillId="0" borderId="0" xfId="0" applyFont="1" applyAlignment="1">
      <alignment horizontal="right"/>
    </xf>
    <xf numFmtId="0" fontId="0" fillId="0" borderId="14" xfId="0" applyBorder="1"/>
    <xf numFmtId="0" fontId="0" fillId="0" borderId="15" xfId="0" applyBorder="1"/>
    <xf numFmtId="0" fontId="27" fillId="0" borderId="11" xfId="0" applyFont="1" applyBorder="1"/>
    <xf numFmtId="0" fontId="27" fillId="0" borderId="0" xfId="0" applyFont="1" applyAlignment="1">
      <alignment horizontal="left"/>
    </xf>
    <xf numFmtId="0" fontId="27" fillId="0" borderId="1" xfId="0" applyFont="1" applyBorder="1" applyAlignment="1" applyProtection="1">
      <alignment horizontal="right"/>
      <protection locked="0"/>
    </xf>
    <xf numFmtId="0" fontId="34" fillId="0" borderId="0" xfId="0" applyFont="1" applyAlignment="1">
      <alignment horizontal="left"/>
    </xf>
    <xf numFmtId="0" fontId="14" fillId="3" borderId="0" xfId="0" applyFont="1" applyFill="1"/>
    <xf numFmtId="0" fontId="1" fillId="0" borderId="1" xfId="0" applyFont="1" applyBorder="1"/>
    <xf numFmtId="0" fontId="36" fillId="0" borderId="1" xfId="0" applyFont="1" applyBorder="1"/>
    <xf numFmtId="0" fontId="12" fillId="0" borderId="1" xfId="0" applyFont="1" applyBorder="1"/>
    <xf numFmtId="0" fontId="4" fillId="0" borderId="0" xfId="0" applyFont="1" applyAlignment="1">
      <alignment horizontal="left"/>
    </xf>
    <xf numFmtId="0" fontId="0" fillId="0" borderId="1" xfId="0" applyBorder="1" applyAlignment="1">
      <alignment horizontal="left"/>
    </xf>
    <xf numFmtId="0" fontId="0" fillId="0" borderId="1" xfId="0" applyBorder="1" applyAlignment="1">
      <alignment horizontal="center"/>
    </xf>
    <xf numFmtId="14" fontId="0" fillId="0" borderId="1" xfId="0" applyNumberFormat="1" applyBorder="1" applyAlignment="1">
      <alignment horizontal="center"/>
    </xf>
    <xf numFmtId="14" fontId="0" fillId="0" borderId="0" xfId="0" applyNumberFormat="1" applyAlignment="1">
      <alignment horizontal="center"/>
    </xf>
    <xf numFmtId="0" fontId="9" fillId="0" borderId="8" xfId="0" applyFont="1" applyBorder="1" applyAlignment="1">
      <alignment horizontal="left"/>
    </xf>
    <xf numFmtId="0" fontId="3" fillId="0" borderId="0" xfId="0" applyFont="1" applyAlignment="1">
      <alignment horizontal="center"/>
    </xf>
    <xf numFmtId="0" fontId="0" fillId="4" borderId="0" xfId="0" applyFill="1"/>
    <xf numFmtId="0" fontId="6" fillId="3" borderId="0" xfId="0" applyFont="1" applyFill="1"/>
    <xf numFmtId="0" fontId="0" fillId="4" borderId="1" xfId="0" applyFill="1" applyBorder="1"/>
    <xf numFmtId="0" fontId="0" fillId="0" borderId="13"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3" fillId="0" borderId="10" xfId="0" applyFont="1" applyBorder="1" applyAlignment="1">
      <alignment horizontal="center"/>
    </xf>
    <xf numFmtId="0" fontId="9" fillId="0" borderId="17" xfId="0" applyFont="1" applyBorder="1" applyAlignment="1">
      <alignment horizontal="left"/>
    </xf>
    <xf numFmtId="0" fontId="6" fillId="0" borderId="10" xfId="0" applyFont="1" applyBorder="1"/>
    <xf numFmtId="0" fontId="4" fillId="0" borderId="10" xfId="0" applyFont="1" applyBorder="1" applyAlignment="1">
      <alignment horizontal="left"/>
    </xf>
    <xf numFmtId="0" fontId="18" fillId="0" borderId="0" xfId="0" applyFont="1" applyAlignment="1">
      <alignment horizontal="left"/>
    </xf>
    <xf numFmtId="0" fontId="18" fillId="0" borderId="10" xfId="0" applyFont="1" applyBorder="1" applyAlignment="1">
      <alignment horizontal="left"/>
    </xf>
    <xf numFmtId="0" fontId="9" fillId="0" borderId="0" xfId="0" applyFont="1"/>
    <xf numFmtId="0" fontId="9" fillId="0" borderId="10" xfId="0" applyFont="1" applyBorder="1"/>
    <xf numFmtId="0" fontId="0" fillId="0" borderId="11" xfId="0" applyBorder="1"/>
    <xf numFmtId="0" fontId="8" fillId="0" borderId="12" xfId="0" applyFont="1" applyBorder="1"/>
    <xf numFmtId="0" fontId="0" fillId="0" borderId="12" xfId="0" applyBorder="1"/>
    <xf numFmtId="0" fontId="0" fillId="0" borderId="13" xfId="0" applyBorder="1"/>
    <xf numFmtId="0" fontId="1" fillId="0" borderId="14" xfId="0" applyFont="1" applyBorder="1"/>
    <xf numFmtId="0" fontId="10" fillId="0" borderId="14" xfId="0" applyFont="1" applyBorder="1"/>
    <xf numFmtId="0" fontId="9" fillId="0" borderId="16" xfId="0" applyFont="1" applyBorder="1"/>
    <xf numFmtId="0" fontId="18" fillId="0" borderId="9" xfId="0" applyFont="1" applyBorder="1" applyAlignment="1">
      <alignment horizontal="left"/>
    </xf>
    <xf numFmtId="0" fontId="9" fillId="0" borderId="9" xfId="0" applyFont="1" applyBorder="1"/>
    <xf numFmtId="0" fontId="4" fillId="0" borderId="9" xfId="0" applyFont="1" applyBorder="1" applyAlignment="1">
      <alignment horizontal="left"/>
    </xf>
    <xf numFmtId="0" fontId="4" fillId="0" borderId="9" xfId="0" applyFont="1" applyBorder="1"/>
    <xf numFmtId="0" fontId="13" fillId="3" borderId="9" xfId="0" applyFont="1" applyFill="1" applyBorder="1"/>
    <xf numFmtId="0" fontId="6" fillId="3" borderId="9" xfId="0" applyFont="1" applyFill="1" applyBorder="1"/>
    <xf numFmtId="0" fontId="6" fillId="4" borderId="9" xfId="0" applyFont="1" applyFill="1" applyBorder="1"/>
    <xf numFmtId="0" fontId="6" fillId="3" borderId="19" xfId="0" applyFont="1" applyFill="1" applyBorder="1"/>
    <xf numFmtId="14" fontId="3" fillId="0" borderId="12" xfId="0" applyNumberFormat="1" applyFont="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0" fontId="27" fillId="0" borderId="0" xfId="0" applyFont="1" applyAlignment="1">
      <alignment horizontal="right"/>
    </xf>
    <xf numFmtId="0" fontId="6" fillId="0" borderId="1" xfId="0" applyFont="1" applyBorder="1" applyAlignment="1" applyProtection="1">
      <alignment horizontal="center"/>
      <protection locked="0"/>
    </xf>
    <xf numFmtId="0" fontId="27" fillId="0" borderId="0" xfId="0" applyFont="1" applyAlignment="1">
      <alignment horizontal="center"/>
    </xf>
    <xf numFmtId="0" fontId="3" fillId="0" borderId="1" xfId="0" applyFont="1" applyBorder="1" applyAlignment="1" applyProtection="1">
      <alignment horizontal="left"/>
      <protection locked="0"/>
    </xf>
    <xf numFmtId="0" fontId="30" fillId="0" borderId="0" xfId="0" applyFont="1"/>
    <xf numFmtId="0" fontId="1" fillId="0" borderId="0" xfId="2"/>
    <xf numFmtId="8" fontId="1" fillId="0" borderId="0" xfId="2" applyNumberFormat="1" applyAlignment="1">
      <alignment vertical="center"/>
    </xf>
    <xf numFmtId="8" fontId="1" fillId="0" borderId="0" xfId="2" applyNumberFormat="1"/>
    <xf numFmtId="8" fontId="1" fillId="0" borderId="0" xfId="1" applyNumberFormat="1" applyFont="1" applyAlignment="1">
      <alignment horizontal="right"/>
    </xf>
    <xf numFmtId="8" fontId="1" fillId="0" borderId="0" xfId="2" applyNumberFormat="1" applyAlignment="1">
      <alignment horizontal="center"/>
    </xf>
    <xf numFmtId="8" fontId="1" fillId="0" borderId="6" xfId="1" applyNumberFormat="1" applyFont="1" applyBorder="1" applyAlignment="1">
      <alignment horizontal="right"/>
    </xf>
    <xf numFmtId="0" fontId="1" fillId="0" borderId="0" xfId="2" applyAlignment="1">
      <alignment horizontal="center"/>
    </xf>
    <xf numFmtId="0" fontId="1" fillId="5" borderId="1" xfId="2" applyFill="1" applyBorder="1" applyAlignment="1">
      <alignment horizontal="center" vertical="center"/>
    </xf>
    <xf numFmtId="8" fontId="1" fillId="0" borderId="0" xfId="1" applyNumberFormat="1" applyFont="1" applyBorder="1" applyAlignment="1">
      <alignment horizontal="right"/>
    </xf>
    <xf numFmtId="0" fontId="1" fillId="5" borderId="8" xfId="2" applyFill="1" applyBorder="1" applyAlignment="1">
      <alignment horizontal="center" vertical="center"/>
    </xf>
    <xf numFmtId="165" fontId="1" fillId="0" borderId="0" xfId="1" applyNumberFormat="1" applyFont="1" applyFill="1"/>
    <xf numFmtId="7" fontId="1" fillId="0" borderId="0" xfId="1" applyNumberFormat="1" applyFont="1"/>
    <xf numFmtId="8" fontId="1" fillId="0" borderId="0" xfId="2" applyNumberFormat="1" applyAlignment="1">
      <alignment horizontal="center" vertical="center"/>
    </xf>
    <xf numFmtId="7" fontId="1" fillId="0" borderId="0" xfId="1" applyNumberFormat="1" applyFont="1" applyAlignment="1">
      <alignment vertical="center"/>
    </xf>
    <xf numFmtId="8" fontId="1" fillId="0" borderId="0" xfId="1" applyNumberFormat="1" applyFont="1" applyBorder="1" applyAlignment="1">
      <alignment horizontal="right" vertical="center"/>
    </xf>
    <xf numFmtId="164" fontId="1" fillId="0" borderId="0" xfId="2" applyNumberFormat="1" applyAlignment="1">
      <alignment horizontal="center" vertical="center"/>
    </xf>
    <xf numFmtId="8" fontId="1" fillId="0" borderId="6" xfId="1" applyNumberFormat="1" applyFont="1" applyBorder="1" applyAlignment="1">
      <alignment horizontal="right" vertical="center"/>
    </xf>
    <xf numFmtId="164" fontId="1" fillId="0" borderId="0" xfId="2" applyNumberFormat="1" applyAlignment="1">
      <alignment vertical="center"/>
    </xf>
    <xf numFmtId="0" fontId="1" fillId="0" borderId="0" xfId="2" applyAlignment="1">
      <alignment vertical="center"/>
    </xf>
    <xf numFmtId="164" fontId="1" fillId="0" borderId="0" xfId="2" applyNumberFormat="1"/>
    <xf numFmtId="164" fontId="1" fillId="0" borderId="0" xfId="2" applyNumberFormat="1" applyAlignment="1">
      <alignment horizontal="center"/>
    </xf>
    <xf numFmtId="164" fontId="1" fillId="0" borderId="18" xfId="2" applyNumberFormat="1" applyBorder="1"/>
    <xf numFmtId="164" fontId="1" fillId="0" borderId="18" xfId="2" applyNumberFormat="1" applyBorder="1" applyAlignment="1">
      <alignment horizontal="center"/>
    </xf>
    <xf numFmtId="0" fontId="1" fillId="0" borderId="18" xfId="2" applyBorder="1"/>
    <xf numFmtId="8" fontId="1" fillId="0" borderId="0" xfId="2" applyNumberFormat="1" applyAlignment="1">
      <alignment horizontal="right"/>
    </xf>
    <xf numFmtId="0" fontId="8" fillId="0" borderId="0" xfId="2" applyFont="1"/>
    <xf numFmtId="8" fontId="41" fillId="0" borderId="0" xfId="2" applyNumberFormat="1" applyFont="1" applyAlignment="1">
      <alignment horizontal="left"/>
    </xf>
    <xf numFmtId="8" fontId="43" fillId="0" borderId="0" xfId="2" applyNumberFormat="1" applyFont="1"/>
    <xf numFmtId="8" fontId="43" fillId="0" borderId="0" xfId="2" applyNumberFormat="1" applyFont="1" applyAlignment="1">
      <alignment horizontal="center"/>
    </xf>
    <xf numFmtId="0" fontId="43" fillId="0" borderId="0" xfId="2" applyFont="1" applyAlignment="1">
      <alignment horizontal="center"/>
    </xf>
    <xf numFmtId="8" fontId="43" fillId="0" borderId="1" xfId="2" applyNumberFormat="1" applyFont="1" applyBorder="1" applyAlignment="1">
      <alignment horizontal="center"/>
    </xf>
    <xf numFmtId="0" fontId="43" fillId="0" borderId="1" xfId="2" applyFont="1" applyBorder="1" applyAlignment="1">
      <alignment horizontal="center"/>
    </xf>
    <xf numFmtId="0" fontId="1" fillId="0" borderId="0" xfId="2" applyAlignment="1">
      <alignment horizontal="center" vertical="center"/>
    </xf>
    <xf numFmtId="8" fontId="44" fillId="0" borderId="1" xfId="2" applyNumberFormat="1" applyFont="1" applyBorder="1"/>
    <xf numFmtId="8" fontId="44" fillId="0" borderId="0" xfId="2" applyNumberFormat="1" applyFont="1" applyAlignment="1">
      <alignment horizontal="right" vertical="center"/>
    </xf>
    <xf numFmtId="8" fontId="44" fillId="0" borderId="0" xfId="2" quotePrefix="1" applyNumberFormat="1" applyFont="1" applyAlignment="1">
      <alignment horizontal="left"/>
    </xf>
    <xf numFmtId="8" fontId="44" fillId="0" borderId="0" xfId="2" applyNumberFormat="1" applyFont="1"/>
    <xf numFmtId="8" fontId="42" fillId="0" borderId="0" xfId="2" applyNumberFormat="1" applyFont="1" applyAlignment="1">
      <alignment horizontal="left" indent="2"/>
    </xf>
    <xf numFmtId="8" fontId="44" fillId="0" borderId="1" xfId="2" applyNumberFormat="1" applyFont="1" applyBorder="1" applyAlignment="1">
      <alignment horizontal="left"/>
    </xf>
    <xf numFmtId="8" fontId="44" fillId="0" borderId="0" xfId="2" applyNumberFormat="1" applyFont="1" applyAlignment="1">
      <alignment horizontal="right"/>
    </xf>
    <xf numFmtId="0" fontId="42" fillId="0" borderId="0" xfId="2" applyFont="1"/>
    <xf numFmtId="165" fontId="44" fillId="0" borderId="0" xfId="2" applyNumberFormat="1" applyFont="1"/>
    <xf numFmtId="8" fontId="1" fillId="0" borderId="0" xfId="1" applyNumberFormat="1" applyFont="1" applyFill="1" applyBorder="1" applyAlignment="1">
      <alignment horizontal="right"/>
    </xf>
    <xf numFmtId="8" fontId="1" fillId="0" borderId="6" xfId="1" applyNumberFormat="1" applyFont="1" applyFill="1" applyBorder="1" applyAlignment="1">
      <alignment horizontal="right"/>
    </xf>
    <xf numFmtId="164" fontId="47" fillId="0" borderId="0" xfId="2" applyNumberFormat="1" applyFont="1" applyAlignment="1">
      <alignment horizontal="center"/>
    </xf>
    <xf numFmtId="164" fontId="1" fillId="0" borderId="0" xfId="2" applyNumberFormat="1" applyAlignment="1">
      <alignment horizontal="left" wrapText="1"/>
    </xf>
    <xf numFmtId="0" fontId="1" fillId="0" borderId="0" xfId="2" applyAlignment="1">
      <alignment horizontal="left" vertical="center" wrapText="1"/>
    </xf>
    <xf numFmtId="0" fontId="8" fillId="0" borderId="0" xfId="2" applyFont="1" applyAlignment="1">
      <alignment horizontal="left" vertical="center" wrapText="1"/>
    </xf>
    <xf numFmtId="0" fontId="25" fillId="0" borderId="0" xfId="2" applyFont="1" applyAlignment="1">
      <alignment horizontal="right" vertical="center"/>
    </xf>
    <xf numFmtId="8" fontId="55" fillId="0" borderId="1" xfId="2" applyNumberFormat="1" applyFont="1" applyBorder="1"/>
    <xf numFmtId="8" fontId="57" fillId="0" borderId="0" xfId="2" applyNumberFormat="1" applyFont="1" applyAlignment="1">
      <alignment vertical="center"/>
    </xf>
    <xf numFmtId="0" fontId="1" fillId="7" borderId="1" xfId="2" applyFill="1" applyBorder="1" applyAlignment="1">
      <alignment horizontal="center" vertical="center"/>
    </xf>
    <xf numFmtId="0" fontId="1" fillId="7" borderId="8" xfId="2" applyFill="1" applyBorder="1" applyAlignment="1">
      <alignment horizontal="center" vertical="center"/>
    </xf>
    <xf numFmtId="164" fontId="1" fillId="6" borderId="0" xfId="2" applyNumberFormat="1" applyFill="1" applyAlignment="1">
      <alignment horizontal="center"/>
    </xf>
    <xf numFmtId="164" fontId="1" fillId="6" borderId="0" xfId="2" applyNumberFormat="1" applyFill="1"/>
    <xf numFmtId="0" fontId="1" fillId="6" borderId="0" xfId="2" applyFill="1"/>
    <xf numFmtId="164" fontId="48" fillId="6" borderId="20" xfId="2" applyNumberFormat="1" applyFont="1" applyFill="1" applyBorder="1" applyAlignment="1">
      <alignment horizontal="left"/>
    </xf>
    <xf numFmtId="164" fontId="1" fillId="6" borderId="20" xfId="2" applyNumberFormat="1" applyFill="1" applyBorder="1"/>
    <xf numFmtId="164" fontId="48" fillId="6" borderId="20" xfId="2" applyNumberFormat="1" applyFont="1" applyFill="1" applyBorder="1" applyAlignment="1">
      <alignment horizontal="center"/>
    </xf>
    <xf numFmtId="164" fontId="1" fillId="6" borderId="0" xfId="2" applyNumberFormat="1" applyFill="1" applyAlignment="1">
      <alignment horizontal="left" indent="1"/>
    </xf>
    <xf numFmtId="165" fontId="1" fillId="6" borderId="21" xfId="1" applyNumberFormat="1" applyFill="1" applyBorder="1" applyAlignment="1">
      <alignment horizontal="right"/>
    </xf>
    <xf numFmtId="165" fontId="1" fillId="6" borderId="24" xfId="1" applyNumberFormat="1" applyFill="1" applyBorder="1" applyAlignment="1">
      <alignment horizontal="right"/>
    </xf>
    <xf numFmtId="8" fontId="1" fillId="6" borderId="0" xfId="2" applyNumberFormat="1" applyFill="1" applyAlignment="1">
      <alignment horizontal="right"/>
    </xf>
    <xf numFmtId="165" fontId="1" fillId="6" borderId="22" xfId="2" applyNumberFormat="1" applyFill="1" applyBorder="1" applyAlignment="1">
      <alignment horizontal="right"/>
    </xf>
    <xf numFmtId="165" fontId="1" fillId="6" borderId="25" xfId="1" applyNumberFormat="1" applyFill="1" applyBorder="1" applyAlignment="1">
      <alignment horizontal="right"/>
    </xf>
    <xf numFmtId="165" fontId="1" fillId="6" borderId="0" xfId="1" applyNumberFormat="1" applyFill="1" applyBorder="1" applyAlignment="1">
      <alignment horizontal="right"/>
    </xf>
    <xf numFmtId="164" fontId="1" fillId="6" borderId="0" xfId="2" applyNumberFormat="1" applyFill="1" applyAlignment="1">
      <alignment horizontal="left" indent="2"/>
    </xf>
    <xf numFmtId="165" fontId="1" fillId="6" borderId="0" xfId="2" applyNumberFormat="1" applyFill="1" applyAlignment="1">
      <alignment horizontal="right"/>
    </xf>
    <xf numFmtId="164" fontId="4" fillId="6" borderId="0" xfId="2" applyNumberFormat="1" applyFont="1" applyFill="1" applyAlignment="1">
      <alignment horizontal="left" vertical="center"/>
    </xf>
    <xf numFmtId="164" fontId="1" fillId="6" borderId="20" xfId="2" applyNumberFormat="1" applyFill="1" applyBorder="1" applyAlignment="1">
      <alignment horizontal="center"/>
    </xf>
    <xf numFmtId="0" fontId="1" fillId="6" borderId="20" xfId="2" applyFill="1" applyBorder="1"/>
    <xf numFmtId="8" fontId="1" fillId="6" borderId="20" xfId="2" applyNumberFormat="1" applyFill="1" applyBorder="1" applyAlignment="1">
      <alignment horizontal="right"/>
    </xf>
    <xf numFmtId="0" fontId="26" fillId="6" borderId="0" xfId="2" applyFont="1" applyFill="1" applyAlignment="1">
      <alignment horizontal="left" wrapText="1" indent="1"/>
    </xf>
    <xf numFmtId="165" fontId="1" fillId="6" borderId="0" xfId="1" applyNumberFormat="1" applyFill="1" applyAlignment="1">
      <alignment horizontal="right"/>
    </xf>
    <xf numFmtId="164" fontId="8" fillId="6" borderId="0" xfId="2" applyNumberFormat="1" applyFont="1" applyFill="1" applyAlignment="1">
      <alignment horizontal="center"/>
    </xf>
    <xf numFmtId="164" fontId="53" fillId="6" borderId="20" xfId="2" applyNumberFormat="1" applyFont="1" applyFill="1" applyBorder="1"/>
    <xf numFmtId="0" fontId="53" fillId="6" borderId="20" xfId="2" applyFont="1" applyFill="1" applyBorder="1"/>
    <xf numFmtId="165" fontId="53" fillId="6" borderId="20" xfId="2" applyNumberFormat="1" applyFont="1" applyFill="1" applyBorder="1"/>
    <xf numFmtId="0" fontId="38" fillId="6" borderId="0" xfId="2" applyFont="1" applyFill="1" applyAlignment="1">
      <alignment wrapText="1"/>
    </xf>
    <xf numFmtId="0" fontId="58" fillId="6" borderId="0" xfId="2" applyFont="1" applyFill="1" applyAlignment="1">
      <alignment wrapText="1"/>
    </xf>
    <xf numFmtId="0" fontId="58" fillId="6" borderId="0" xfId="2" applyFont="1" applyFill="1" applyAlignment="1">
      <alignment horizontal="left" indent="1"/>
    </xf>
    <xf numFmtId="8" fontId="58" fillId="6" borderId="0" xfId="2" applyNumberFormat="1" applyFont="1" applyFill="1" applyAlignment="1">
      <alignment horizontal="center"/>
    </xf>
    <xf numFmtId="0" fontId="58" fillId="6" borderId="0" xfId="2" applyFont="1" applyFill="1" applyAlignment="1">
      <alignment horizontal="center"/>
    </xf>
    <xf numFmtId="0" fontId="59" fillId="0" borderId="0" xfId="2" applyFont="1"/>
    <xf numFmtId="0" fontId="60" fillId="0" borderId="0" xfId="2" applyFont="1"/>
    <xf numFmtId="8" fontId="55" fillId="0" borderId="0" xfId="2" applyNumberFormat="1" applyFont="1"/>
    <xf numFmtId="165" fontId="1" fillId="0" borderId="0" xfId="1" applyNumberFormat="1" applyFont="1" applyFill="1" applyAlignment="1">
      <alignment horizontal="right"/>
    </xf>
    <xf numFmtId="8" fontId="57" fillId="0" borderId="0" xfId="2" quotePrefix="1" applyNumberFormat="1" applyFont="1" applyAlignment="1">
      <alignment horizontal="left" vertical="center"/>
    </xf>
    <xf numFmtId="8" fontId="42" fillId="0" borderId="0" xfId="2" applyNumberFormat="1" applyFont="1"/>
    <xf numFmtId="8" fontId="42" fillId="0" borderId="0" xfId="2" applyNumberFormat="1" applyFont="1" applyAlignment="1">
      <alignment horizontal="left"/>
    </xf>
    <xf numFmtId="0" fontId="56" fillId="0" borderId="0" xfId="2" applyFont="1"/>
    <xf numFmtId="0" fontId="56" fillId="0" borderId="0" xfId="2" applyFont="1" applyAlignment="1">
      <alignment horizontal="left" indent="2"/>
    </xf>
    <xf numFmtId="8" fontId="42" fillId="0" borderId="0" xfId="2" applyNumberFormat="1" applyFont="1" applyAlignment="1">
      <alignment horizontal="left" vertical="center"/>
    </xf>
    <xf numFmtId="8" fontId="45" fillId="0" borderId="0" xfId="2" applyNumberFormat="1" applyFont="1" applyAlignment="1">
      <alignment horizontal="left" vertical="center" indent="2"/>
    </xf>
    <xf numFmtId="8" fontId="42" fillId="0" borderId="0" xfId="2" applyNumberFormat="1" applyFont="1" applyAlignment="1">
      <alignment horizontal="left" vertical="center" indent="2"/>
    </xf>
    <xf numFmtId="8" fontId="46" fillId="0" borderId="0" xfId="2" applyNumberFormat="1" applyFont="1" applyAlignment="1">
      <alignment horizontal="left" vertical="center" indent="2"/>
    </xf>
    <xf numFmtId="8" fontId="4" fillId="0" borderId="0" xfId="1" applyNumberFormat="1" applyFont="1" applyFill="1" applyBorder="1" applyAlignment="1">
      <alignment horizontal="right" vertical="center"/>
    </xf>
    <xf numFmtId="0" fontId="58" fillId="0" borderId="0" xfId="2" applyFont="1" applyAlignment="1">
      <alignment horizontal="left" indent="1"/>
    </xf>
    <xf numFmtId="0" fontId="58" fillId="0" borderId="0" xfId="2" applyFont="1" applyAlignment="1">
      <alignment horizontal="center"/>
    </xf>
    <xf numFmtId="0" fontId="58" fillId="6" borderId="18" xfId="2" applyFont="1" applyFill="1" applyBorder="1" applyAlignment="1">
      <alignment horizontal="left" indent="1"/>
    </xf>
    <xf numFmtId="0" fontId="58" fillId="6" borderId="18" xfId="2" applyFont="1" applyFill="1" applyBorder="1" applyAlignment="1">
      <alignment horizontal="center"/>
    </xf>
    <xf numFmtId="0" fontId="1" fillId="6" borderId="18" xfId="2" applyFill="1" applyBorder="1"/>
    <xf numFmtId="0" fontId="1" fillId="0" borderId="1" xfId="0" applyFont="1" applyBorder="1" applyAlignment="1">
      <alignment horizontal="center"/>
    </xf>
    <xf numFmtId="0" fontId="0" fillId="0" borderId="1" xfId="0" applyBorder="1" applyAlignment="1">
      <alignment horizontal="center"/>
    </xf>
    <xf numFmtId="0" fontId="0" fillId="0" borderId="15" xfId="0" applyBorder="1" applyAlignment="1">
      <alignment horizontal="center"/>
    </xf>
    <xf numFmtId="0" fontId="10" fillId="0" borderId="1" xfId="0" applyFont="1" applyBorder="1" applyAlignment="1">
      <alignment horizontal="center"/>
    </xf>
    <xf numFmtId="0" fontId="10" fillId="0" borderId="15" xfId="0" applyFont="1" applyBorder="1" applyAlignment="1">
      <alignment horizontal="center"/>
    </xf>
    <xf numFmtId="0" fontId="0" fillId="0" borderId="1" xfId="0" applyBorder="1" applyAlignment="1">
      <alignment horizontal="left"/>
    </xf>
    <xf numFmtId="0" fontId="0" fillId="0" borderId="15" xfId="0" applyBorder="1" applyAlignment="1">
      <alignment horizontal="left"/>
    </xf>
    <xf numFmtId="0" fontId="7" fillId="0" borderId="0" xfId="0" applyFont="1" applyAlignment="1">
      <alignment horizontal="center"/>
    </xf>
    <xf numFmtId="0" fontId="2" fillId="0" borderId="0" xfId="0" applyFont="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left"/>
    </xf>
    <xf numFmtId="0" fontId="9" fillId="0" borderId="1" xfId="0" applyFont="1" applyBorder="1" applyAlignment="1">
      <alignment horizontal="left"/>
    </xf>
    <xf numFmtId="0" fontId="23" fillId="0" borderId="1" xfId="0" applyFont="1" applyBorder="1" applyAlignment="1">
      <alignment horizontal="center"/>
    </xf>
    <xf numFmtId="0" fontId="23" fillId="0" borderId="15" xfId="0" applyFont="1" applyBorder="1" applyAlignment="1">
      <alignment horizontal="center"/>
    </xf>
    <xf numFmtId="0" fontId="12" fillId="0" borderId="16" xfId="0" applyFont="1" applyBorder="1" applyAlignment="1">
      <alignment horizontal="left"/>
    </xf>
    <xf numFmtId="0" fontId="12" fillId="0" borderId="8" xfId="0" applyFont="1" applyBorder="1" applyAlignment="1">
      <alignment horizontal="left"/>
    </xf>
    <xf numFmtId="0" fontId="12" fillId="0" borderId="17" xfId="0" applyFont="1" applyBorder="1" applyAlignment="1">
      <alignment horizontal="left"/>
    </xf>
    <xf numFmtId="0" fontId="9" fillId="0" borderId="8" xfId="0" applyFont="1" applyBorder="1" applyAlignment="1">
      <alignment horizontal="left"/>
    </xf>
    <xf numFmtId="0" fontId="9" fillId="0" borderId="17"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14" fontId="0" fillId="0" borderId="1" xfId="0" applyNumberFormat="1" applyBorder="1" applyAlignment="1">
      <alignment horizontal="center"/>
    </xf>
    <xf numFmtId="0" fontId="1" fillId="0" borderId="14" xfId="0" applyFont="1" applyBorder="1"/>
    <xf numFmtId="0" fontId="0" fillId="0" borderId="1" xfId="0" applyBorder="1"/>
    <xf numFmtId="0" fontId="6" fillId="0" borderId="1" xfId="0" applyFont="1" applyBorder="1" applyAlignment="1">
      <alignment horizontal="center"/>
    </xf>
    <xf numFmtId="14" fontId="0" fillId="0" borderId="0" xfId="0" applyNumberFormat="1" applyAlignment="1">
      <alignment horizontal="center"/>
    </xf>
    <xf numFmtId="0" fontId="0" fillId="0" borderId="10" xfId="0" applyBorder="1" applyAlignment="1">
      <alignment horizontal="center"/>
    </xf>
    <xf numFmtId="0" fontId="10" fillId="0" borderId="14" xfId="0" applyFont="1" applyBorder="1"/>
    <xf numFmtId="0" fontId="0" fillId="0" borderId="15" xfId="0" applyBorder="1"/>
    <xf numFmtId="8" fontId="56" fillId="0" borderId="12" xfId="2" applyNumberFormat="1" applyFont="1" applyBorder="1" applyAlignment="1">
      <alignment horizontal="left" wrapText="1"/>
    </xf>
    <xf numFmtId="8" fontId="55" fillId="0" borderId="0" xfId="2" applyNumberFormat="1" applyFont="1" applyAlignment="1">
      <alignment horizontal="center"/>
    </xf>
    <xf numFmtId="164" fontId="38" fillId="0" borderId="0" xfId="2" applyNumberFormat="1" applyFont="1" applyAlignment="1">
      <alignment horizontal="left"/>
    </xf>
    <xf numFmtId="0" fontId="1" fillId="7" borderId="1" xfId="2" applyFill="1" applyBorder="1" applyAlignment="1">
      <alignment horizontal="center"/>
    </xf>
    <xf numFmtId="0" fontId="25" fillId="0" borderId="1" xfId="2" applyFont="1" applyBorder="1" applyAlignment="1">
      <alignment horizontal="center" vertical="center"/>
    </xf>
    <xf numFmtId="0" fontId="38" fillId="0" borderId="0" xfId="2" quotePrefix="1" applyFont="1" applyAlignment="1">
      <alignment horizontal="left"/>
    </xf>
    <xf numFmtId="0" fontId="38" fillId="0" borderId="0" xfId="2" applyFont="1" applyAlignment="1">
      <alignment horizontal="left"/>
    </xf>
    <xf numFmtId="0" fontId="19" fillId="0" borderId="0" xfId="2" applyFont="1" applyAlignment="1">
      <alignment horizontal="center"/>
    </xf>
    <xf numFmtId="0" fontId="39" fillId="0" borderId="0" xfId="2" applyFont="1" applyAlignment="1">
      <alignment horizontal="center"/>
    </xf>
    <xf numFmtId="0" fontId="40" fillId="0" borderId="0" xfId="2" quotePrefix="1" applyFont="1" applyAlignment="1">
      <alignment horizontal="left"/>
    </xf>
    <xf numFmtId="0" fontId="40" fillId="0" borderId="0" xfId="2" applyFont="1" applyAlignment="1">
      <alignment horizontal="left"/>
    </xf>
    <xf numFmtId="0" fontId="1" fillId="0" borderId="0" xfId="2" applyAlignment="1">
      <alignment horizontal="left" vertical="center" wrapText="1"/>
    </xf>
    <xf numFmtId="0" fontId="8" fillId="0" borderId="0" xfId="2" applyFont="1" applyAlignment="1">
      <alignment horizontal="left" vertical="center" wrapText="1"/>
    </xf>
    <xf numFmtId="164" fontId="51" fillId="6" borderId="0" xfId="2" applyNumberFormat="1" applyFont="1" applyFill="1" applyAlignment="1">
      <alignment horizontal="center" vertical="center"/>
    </xf>
    <xf numFmtId="164" fontId="51" fillId="6" borderId="22" xfId="2" applyNumberFormat="1" applyFont="1" applyFill="1" applyBorder="1" applyAlignment="1">
      <alignment horizontal="center" vertical="center"/>
    </xf>
    <xf numFmtId="164" fontId="54" fillId="0" borderId="0" xfId="2" applyNumberFormat="1" applyFont="1" applyAlignment="1">
      <alignment horizontal="center"/>
    </xf>
    <xf numFmtId="164" fontId="6" fillId="6" borderId="0" xfId="2" applyNumberFormat="1" applyFont="1" applyFill="1" applyAlignment="1">
      <alignment horizontal="center" vertical="center"/>
    </xf>
    <xf numFmtId="0" fontId="12" fillId="0" borderId="0" xfId="2" applyFont="1" applyAlignment="1">
      <alignment horizontal="center" wrapText="1"/>
    </xf>
    <xf numFmtId="0" fontId="12" fillId="0" borderId="0" xfId="2" applyFont="1" applyAlignment="1">
      <alignment horizontal="center"/>
    </xf>
    <xf numFmtId="164" fontId="54" fillId="6" borderId="0" xfId="2" applyNumberFormat="1" applyFont="1" applyFill="1" applyAlignment="1">
      <alignment horizontal="center"/>
    </xf>
    <xf numFmtId="164" fontId="38" fillId="6" borderId="0" xfId="2" applyNumberFormat="1" applyFont="1" applyFill="1" applyAlignment="1">
      <alignment horizontal="center"/>
    </xf>
    <xf numFmtId="0" fontId="48" fillId="6" borderId="20" xfId="2" applyFont="1" applyFill="1" applyBorder="1" applyAlignment="1">
      <alignment horizontal="center"/>
    </xf>
    <xf numFmtId="164" fontId="51" fillId="6" borderId="23" xfId="2" applyNumberFormat="1" applyFont="1" applyFill="1" applyBorder="1" applyAlignment="1">
      <alignment horizontal="center" vertical="center"/>
    </xf>
    <xf numFmtId="164" fontId="51" fillId="6" borderId="21" xfId="2" applyNumberFormat="1" applyFont="1" applyFill="1" applyBorder="1" applyAlignment="1">
      <alignment horizontal="center" vertical="center"/>
    </xf>
    <xf numFmtId="0" fontId="52" fillId="6" borderId="0" xfId="2" applyFont="1" applyFill="1" applyAlignment="1">
      <alignment horizontal="center" vertical="center"/>
    </xf>
    <xf numFmtId="0" fontId="19" fillId="0" borderId="0" xfId="0" applyFont="1" applyAlignment="1">
      <alignment horizontal="center" vertical="top" wrapText="1"/>
    </xf>
    <xf numFmtId="0" fontId="15" fillId="0" borderId="0" xfId="0" applyFont="1" applyAlignment="1">
      <alignment horizontal="center"/>
    </xf>
    <xf numFmtId="0" fontId="20" fillId="0" borderId="0" xfId="0" applyFont="1" applyAlignment="1">
      <alignment horizontal="center"/>
    </xf>
    <xf numFmtId="0" fontId="28" fillId="0" borderId="16" xfId="0" applyFont="1" applyBorder="1" applyProtection="1">
      <protection locked="0"/>
    </xf>
    <xf numFmtId="0" fontId="0" fillId="0" borderId="8" xfId="0" applyBorder="1" applyProtection="1">
      <protection locked="0"/>
    </xf>
    <xf numFmtId="0" fontId="0" fillId="0" borderId="17" xfId="0" applyBorder="1" applyProtection="1">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 fillId="0" borderId="1" xfId="0" applyFont="1" applyBorder="1" applyAlignment="1" applyProtection="1">
      <alignment horizontal="center"/>
      <protection locked="0"/>
    </xf>
    <xf numFmtId="0" fontId="28" fillId="0" borderId="16" xfId="0" applyFont="1" applyBorder="1" applyAlignment="1" applyProtection="1">
      <alignment horizontal="right"/>
      <protection locked="0"/>
    </xf>
    <xf numFmtId="0" fontId="0" fillId="0" borderId="8" xfId="0" applyBorder="1" applyAlignment="1" applyProtection="1">
      <alignment horizontal="right"/>
      <protection locked="0"/>
    </xf>
    <xf numFmtId="0" fontId="0" fillId="0" borderId="17" xfId="0" applyBorder="1" applyAlignment="1" applyProtection="1">
      <alignment horizontal="right"/>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28" fillId="2" borderId="0" xfId="0" applyFont="1" applyFill="1" applyAlignment="1">
      <alignment horizontal="center"/>
    </xf>
    <xf numFmtId="0" fontId="27" fillId="0" borderId="0" xfId="0" applyFont="1" applyAlignment="1">
      <alignment horizontal="right"/>
    </xf>
    <xf numFmtId="0" fontId="6" fillId="0" borderId="1" xfId="0" applyFont="1" applyBorder="1" applyAlignment="1" applyProtection="1">
      <alignment horizontal="center"/>
      <protection locked="0"/>
    </xf>
    <xf numFmtId="0" fontId="21" fillId="0" borderId="0" xfId="0" applyFont="1" applyAlignment="1">
      <alignment horizontal="center"/>
    </xf>
    <xf numFmtId="0" fontId="6" fillId="0" borderId="0" xfId="0" applyFont="1" applyAlignment="1">
      <alignment horizontal="right"/>
    </xf>
    <xf numFmtId="0" fontId="27" fillId="0" borderId="0" xfId="0" applyFont="1" applyAlignment="1">
      <alignment horizontal="center"/>
    </xf>
    <xf numFmtId="0" fontId="27" fillId="2" borderId="12" xfId="0" applyFont="1" applyFill="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22" fillId="0" borderId="10" xfId="0" applyFont="1" applyBorder="1" applyAlignment="1">
      <alignment horizontal="center"/>
    </xf>
    <xf numFmtId="0" fontId="30" fillId="0" borderId="1" xfId="0" applyFont="1" applyBorder="1" applyAlignment="1">
      <alignment horizontal="right"/>
    </xf>
    <xf numFmtId="0" fontId="22" fillId="0" borderId="11"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7" fillId="0" borderId="14" xfId="0" applyFont="1" applyBorder="1" applyAlignment="1">
      <alignment horizontal="center"/>
    </xf>
    <xf numFmtId="0" fontId="27" fillId="0" borderId="1" xfId="0" applyFont="1" applyBorder="1" applyAlignment="1">
      <alignment horizontal="center"/>
    </xf>
    <xf numFmtId="0" fontId="27" fillId="0" borderId="15" xfId="0" applyFont="1" applyBorder="1" applyAlignment="1">
      <alignment horizontal="center"/>
    </xf>
    <xf numFmtId="0" fontId="6" fillId="0" borderId="0" xfId="0" applyFont="1" applyAlignment="1">
      <alignment horizontal="center"/>
    </xf>
    <xf numFmtId="0" fontId="31" fillId="0" borderId="0" xfId="0" applyFont="1" applyAlignment="1">
      <alignment horizontal="right"/>
    </xf>
    <xf numFmtId="0" fontId="28"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28" fillId="0" borderId="0" xfId="0" applyFont="1" applyAlignment="1">
      <alignment horizontal="center"/>
    </xf>
    <xf numFmtId="0" fontId="0" fillId="0" borderId="0" xfId="0" applyAlignment="1">
      <alignment horizontal="center"/>
    </xf>
    <xf numFmtId="0" fontId="3" fillId="0" borderId="1" xfId="0" applyFont="1" applyBorder="1" applyAlignment="1" applyProtection="1">
      <alignment horizontal="center"/>
      <protection locked="0"/>
    </xf>
    <xf numFmtId="0" fontId="3" fillId="0" borderId="1" xfId="0" applyFont="1" applyBorder="1" applyProtection="1">
      <protection locked="0"/>
    </xf>
    <xf numFmtId="0" fontId="0" fillId="0" borderId="1" xfId="0" applyBorder="1" applyProtection="1">
      <protection locked="0"/>
    </xf>
    <xf numFmtId="0" fontId="27" fillId="0" borderId="0" xfId="0" applyFont="1" applyAlignment="1">
      <alignment horizontal="left" wrapText="1"/>
    </xf>
    <xf numFmtId="0" fontId="1" fillId="0" borderId="1" xfId="0" applyFont="1" applyBorder="1" applyAlignment="1" applyProtection="1">
      <alignment horizontal="distributed"/>
      <protection locked="0"/>
    </xf>
    <xf numFmtId="0" fontId="17" fillId="0" borderId="12" xfId="0" applyFont="1" applyBorder="1" applyAlignment="1">
      <alignment horizontal="left"/>
    </xf>
    <xf numFmtId="0" fontId="6" fillId="0" borderId="12" xfId="0" applyFont="1" applyBorder="1" applyAlignment="1">
      <alignment horizontal="left"/>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0000FF"/>
      <color rgb="FF009900"/>
      <color rgb="FFFFFFCC"/>
      <color rgb="FFD9D9FF"/>
      <color rgb="FFDDFFDD"/>
      <color rgb="FFC0C0C0"/>
      <color rgb="FFCCFFFF"/>
      <color rgb="FFFFFFA7"/>
      <color rgb="FFFFD5D5"/>
      <color rgb="FFB9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352425</xdr:colOff>
      <xdr:row>4</xdr:row>
      <xdr:rowOff>9525</xdr:rowOff>
    </xdr:from>
    <xdr:to>
      <xdr:col>11</xdr:col>
      <xdr:colOff>1628775</xdr:colOff>
      <xdr:row>4</xdr:row>
      <xdr:rowOff>9525</xdr:rowOff>
    </xdr:to>
    <xdr:sp macro="" textlink="">
      <xdr:nvSpPr>
        <xdr:cNvPr id="2" name="Line 5">
          <a:extLst>
            <a:ext uri="{FF2B5EF4-FFF2-40B4-BE49-F238E27FC236}">
              <a16:creationId xmlns:a16="http://schemas.microsoft.com/office/drawing/2014/main" id="{00000000-0008-0000-0000-000002000000}"/>
            </a:ext>
          </a:extLst>
        </xdr:cNvPr>
        <xdr:cNvSpPr>
          <a:spLocks noChangeShapeType="1"/>
        </xdr:cNvSpPr>
      </xdr:nvSpPr>
      <xdr:spPr bwMode="auto">
        <a:xfrm>
          <a:off x="6539865" y="1160145"/>
          <a:ext cx="1733550" cy="0"/>
        </a:xfrm>
        <a:prstGeom prst="line">
          <a:avLst/>
        </a:prstGeom>
        <a:noFill/>
        <a:ln w="9525">
          <a:solidFill>
            <a:srgbClr val="000000"/>
          </a:solidFill>
          <a:round/>
          <a:headEnd/>
          <a:tailEnd/>
        </a:ln>
      </xdr:spPr>
    </xdr:sp>
    <xdr:clientData/>
  </xdr:twoCellAnchor>
  <xdr:twoCellAnchor>
    <xdr:from>
      <xdr:col>10</xdr:col>
      <xdr:colOff>371475</xdr:colOff>
      <xdr:row>4</xdr:row>
      <xdr:rowOff>247650</xdr:rowOff>
    </xdr:from>
    <xdr:to>
      <xdr:col>11</xdr:col>
      <xdr:colOff>1666875</xdr:colOff>
      <xdr:row>4</xdr:row>
      <xdr:rowOff>247650</xdr:rowOff>
    </xdr:to>
    <xdr:sp macro="" textlink="">
      <xdr:nvSpPr>
        <xdr:cNvPr id="3" name="Line 7">
          <a:extLst>
            <a:ext uri="{FF2B5EF4-FFF2-40B4-BE49-F238E27FC236}">
              <a16:creationId xmlns:a16="http://schemas.microsoft.com/office/drawing/2014/main" id="{00000000-0008-0000-0000-000003000000}"/>
            </a:ext>
          </a:extLst>
        </xdr:cNvPr>
        <xdr:cNvSpPr>
          <a:spLocks noChangeShapeType="1"/>
        </xdr:cNvSpPr>
      </xdr:nvSpPr>
      <xdr:spPr bwMode="auto">
        <a:xfrm>
          <a:off x="6558915" y="1398270"/>
          <a:ext cx="1752600" cy="0"/>
        </a:xfrm>
        <a:prstGeom prst="line">
          <a:avLst/>
        </a:prstGeom>
        <a:noFill/>
        <a:ln w="9525">
          <a:solidFill>
            <a:srgbClr val="000000"/>
          </a:solidFill>
          <a:round/>
          <a:headEnd/>
          <a:tailEnd/>
        </a:ln>
      </xdr:spPr>
    </xdr:sp>
    <xdr:clientData/>
  </xdr:twoCellAnchor>
  <xdr:twoCellAnchor>
    <xdr:from>
      <xdr:col>10</xdr:col>
      <xdr:colOff>289561</xdr:colOff>
      <xdr:row>49</xdr:row>
      <xdr:rowOff>3810</xdr:rowOff>
    </xdr:from>
    <xdr:to>
      <xdr:col>11</xdr:col>
      <xdr:colOff>1722121</xdr:colOff>
      <xdr:row>51</xdr:row>
      <xdr:rowOff>114300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477001" y="8843010"/>
          <a:ext cx="1889760" cy="445770"/>
        </a:xfrm>
        <a:prstGeom prst="rect">
          <a:avLst/>
        </a:prstGeom>
        <a:ln>
          <a:noFill/>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1001">
          <a:schemeClr val="lt1"/>
        </a:fillRef>
        <a:effectRef idx="1">
          <a:schemeClr val="dk1"/>
        </a:effectRef>
        <a:fontRef idx="minor">
          <a:schemeClr val="dk1"/>
        </a:fontRef>
      </xdr:style>
      <xdr:txBody>
        <a:bodyPr vertOverflow="clip" wrap="square" lIns="27432" tIns="22860" rIns="27432" bIns="0" anchor="t" upright="1">
          <a:sp3d extrusionH="57150" prstMaterial="metal">
            <a:bevelT w="38100" h="25400"/>
            <a:contourClr>
              <a:schemeClr val="bg2"/>
            </a:contourClr>
          </a:sp3d>
        </a:bodyPr>
        <a:lstStyle/>
        <a:p>
          <a:pPr algn="ctr" rtl="0">
            <a:defRPr sz="1000"/>
          </a:pPr>
          <a:endParaRPr lang="en-US" sz="1000" b="1" i="0" u="none" strike="noStrike" cap="none" spc="0" baseline="0">
            <a:ln w="50800"/>
            <a:solidFill>
              <a:schemeClr val="bg1">
                <a:shade val="50000"/>
              </a:schemeClr>
            </a:solidFill>
            <a:effectLst/>
            <a:latin typeface="Arial"/>
            <a:cs typeface="Arial"/>
          </a:endParaRPr>
        </a:p>
        <a:p>
          <a:pPr algn="ctr" rtl="0">
            <a:defRPr sz="1000"/>
          </a:pPr>
          <a:r>
            <a:rPr lang="en-US" sz="1000" b="1" i="0" u="none" strike="noStrike" cap="none" spc="0" baseline="0">
              <a:ln w="50800"/>
              <a:solidFill>
                <a:schemeClr val="bg1">
                  <a:shade val="50000"/>
                </a:schemeClr>
              </a:solidFill>
              <a:effectLst/>
              <a:latin typeface="Arial"/>
              <a:cs typeface="Arial"/>
            </a:rPr>
            <a:t>Validation Stamp</a:t>
          </a:r>
        </a:p>
        <a:p>
          <a:pPr algn="ctr" rtl="0">
            <a:defRPr sz="1000"/>
          </a:pPr>
          <a:endParaRPr lang="en-US" sz="1000" b="1" i="0" u="none" strike="noStrike" cap="none" spc="0" baseline="0">
            <a:ln w="50800"/>
            <a:solidFill>
              <a:schemeClr val="bg1">
                <a:shade val="50000"/>
              </a:schemeClr>
            </a:solidFill>
            <a:effectLst/>
            <a:latin typeface="Arial"/>
            <a:cs typeface="Arial"/>
          </a:endParaRPr>
        </a:p>
      </xdr:txBody>
    </xdr:sp>
    <xdr:clientData/>
  </xdr:twoCellAnchor>
  <xdr:twoCellAnchor editAs="oneCell">
    <xdr:from>
      <xdr:col>0</xdr:col>
      <xdr:colOff>396240</xdr:colOff>
      <xdr:row>1</xdr:row>
      <xdr:rowOff>0</xdr:rowOff>
    </xdr:from>
    <xdr:to>
      <xdr:col>2</xdr:col>
      <xdr:colOff>868680</xdr:colOff>
      <xdr:row>4</xdr:row>
      <xdr:rowOff>205740</xdr:rowOff>
    </xdr:to>
    <xdr:pic>
      <xdr:nvPicPr>
        <xdr:cNvPr id="7" name="Picture 6" descr="U:\BRANDING &amp; CITY LOGO\City of Greeley Logos\2013 CityofGreeley no background.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161925"/>
          <a:ext cx="1996440" cy="11010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106661</xdr:colOff>
      <xdr:row>0</xdr:row>
      <xdr:rowOff>36167</xdr:rowOff>
    </xdr:from>
    <xdr:to>
      <xdr:col>0</xdr:col>
      <xdr:colOff>1697183</xdr:colOff>
      <xdr:row>5</xdr:row>
      <xdr:rowOff>35418</xdr:rowOff>
    </xdr:to>
    <xdr:pic>
      <xdr:nvPicPr>
        <xdr:cNvPr id="2" name="Picture 1" descr="U:\BRANDING &amp; CITY LOGO\City of Greeley Logos\2013 update to CityofGreeleyFINAL07.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61" y="36167"/>
          <a:ext cx="1590522" cy="84524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449580</xdr:colOff>
          <xdr:row>56</xdr:row>
          <xdr:rowOff>121920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171450</xdr:colOff>
      <xdr:row>1</xdr:row>
      <xdr:rowOff>19050</xdr:rowOff>
    </xdr:from>
    <xdr:to>
      <xdr:col>2</xdr:col>
      <xdr:colOff>428625</xdr:colOff>
      <xdr:row>7</xdr:row>
      <xdr:rowOff>104775</xdr:rowOff>
    </xdr:to>
    <xdr:pic>
      <xdr:nvPicPr>
        <xdr:cNvPr id="2" name="Picture 1" descr="Color logo with clear zone cop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80975"/>
          <a:ext cx="14763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25</xdr:row>
      <xdr:rowOff>19050</xdr:rowOff>
    </xdr:from>
    <xdr:to>
      <xdr:col>10</xdr:col>
      <xdr:colOff>438150</xdr:colOff>
      <xdr:row>25</xdr:row>
      <xdr:rowOff>133350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33350" y="4067175"/>
          <a:ext cx="6400800" cy="114300"/>
        </a:xfrm>
        <a:prstGeom prst="rect">
          <a:avLst/>
        </a:prstGeom>
        <a:gradFill rotWithShape="1">
          <a:gsLst>
            <a:gs pos="0">
              <a:srgbClr val="FFFFFF"/>
            </a:gs>
            <a:gs pos="100000">
              <a:srgbClr val="8D8D8D"/>
            </a:gs>
          </a:gsLst>
          <a:path path="shape">
            <a:fillToRect l="50000" t="50000" r="50000" b="50000"/>
          </a:path>
        </a:gradFill>
        <a:ln w="9525">
          <a:solidFill>
            <a:srgbClr val="000000"/>
          </a:solidFill>
          <a:miter lim="800000"/>
          <a:headEnd/>
          <a:tailEnd/>
        </a:ln>
      </xdr:spPr>
    </xdr:sp>
    <xdr:clientData/>
  </xdr:twoCellAnchor>
  <xdr:twoCellAnchor>
    <xdr:from>
      <xdr:col>0</xdr:col>
      <xdr:colOff>485775</xdr:colOff>
      <xdr:row>61</xdr:row>
      <xdr:rowOff>9525</xdr:rowOff>
    </xdr:from>
    <xdr:to>
      <xdr:col>1</xdr:col>
      <xdr:colOff>19050</xdr:colOff>
      <xdr:row>62</xdr:row>
      <xdr:rowOff>0</xdr:rowOff>
    </xdr:to>
    <xdr:sp macro="" textlink="">
      <xdr:nvSpPr>
        <xdr:cNvPr id="4" name="Rectangle 4">
          <a:extLst>
            <a:ext uri="{FF2B5EF4-FFF2-40B4-BE49-F238E27FC236}">
              <a16:creationId xmlns:a16="http://schemas.microsoft.com/office/drawing/2014/main" id="{00000000-0008-0000-0400-000004000000}"/>
            </a:ext>
          </a:extLst>
        </xdr:cNvPr>
        <xdr:cNvSpPr>
          <a:spLocks noChangeArrowheads="1"/>
        </xdr:cNvSpPr>
      </xdr:nvSpPr>
      <xdr:spPr bwMode="auto">
        <a:xfrm>
          <a:off x="485775" y="9886950"/>
          <a:ext cx="1428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190500</xdr:colOff>
      <xdr:row>59</xdr:row>
      <xdr:rowOff>57150</xdr:rowOff>
    </xdr:from>
    <xdr:to>
      <xdr:col>0</xdr:col>
      <xdr:colOff>323850</xdr:colOff>
      <xdr:row>59</xdr:row>
      <xdr:rowOff>190500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190500"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28575</xdr:colOff>
      <xdr:row>69</xdr:row>
      <xdr:rowOff>104775</xdr:rowOff>
    </xdr:from>
    <xdr:to>
      <xdr:col>0</xdr:col>
      <xdr:colOff>171450</xdr:colOff>
      <xdr:row>71</xdr:row>
      <xdr:rowOff>0</xdr:rowOff>
    </xdr:to>
    <xdr:sp macro="" textlink="">
      <xdr:nvSpPr>
        <xdr:cNvPr id="6" name="Rectangle 6">
          <a:extLst>
            <a:ext uri="{FF2B5EF4-FFF2-40B4-BE49-F238E27FC236}">
              <a16:creationId xmlns:a16="http://schemas.microsoft.com/office/drawing/2014/main" id="{00000000-0008-0000-0400-000006000000}"/>
            </a:ext>
          </a:extLst>
        </xdr:cNvPr>
        <xdr:cNvSpPr>
          <a:spLocks noChangeArrowheads="1"/>
        </xdr:cNvSpPr>
      </xdr:nvSpPr>
      <xdr:spPr bwMode="auto">
        <a:xfrm>
          <a:off x="28575" y="11277600"/>
          <a:ext cx="1428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xdr:col>
      <xdr:colOff>66675</xdr:colOff>
      <xdr:row>59</xdr:row>
      <xdr:rowOff>57150</xdr:rowOff>
    </xdr:from>
    <xdr:to>
      <xdr:col>2</xdr:col>
      <xdr:colOff>200025</xdr:colOff>
      <xdr:row>59</xdr:row>
      <xdr:rowOff>190500</xdr:rowOff>
    </xdr:to>
    <xdr:sp macro="" textlink="">
      <xdr:nvSpPr>
        <xdr:cNvPr id="7" name="Rectangle 7">
          <a:extLst>
            <a:ext uri="{FF2B5EF4-FFF2-40B4-BE49-F238E27FC236}">
              <a16:creationId xmlns:a16="http://schemas.microsoft.com/office/drawing/2014/main" id="{00000000-0008-0000-0400-000007000000}"/>
            </a:ext>
          </a:extLst>
        </xdr:cNvPr>
        <xdr:cNvSpPr>
          <a:spLocks noChangeArrowheads="1"/>
        </xdr:cNvSpPr>
      </xdr:nvSpPr>
      <xdr:spPr bwMode="auto">
        <a:xfrm>
          <a:off x="1285875"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3</xdr:col>
      <xdr:colOff>76200</xdr:colOff>
      <xdr:row>59</xdr:row>
      <xdr:rowOff>57150</xdr:rowOff>
    </xdr:from>
    <xdr:to>
      <xdr:col>3</xdr:col>
      <xdr:colOff>209550</xdr:colOff>
      <xdr:row>59</xdr:row>
      <xdr:rowOff>190500</xdr:rowOff>
    </xdr:to>
    <xdr:sp macro="" textlink="">
      <xdr:nvSpPr>
        <xdr:cNvPr id="8" name="Rectangle 8">
          <a:extLst>
            <a:ext uri="{FF2B5EF4-FFF2-40B4-BE49-F238E27FC236}">
              <a16:creationId xmlns:a16="http://schemas.microsoft.com/office/drawing/2014/main" id="{00000000-0008-0000-0400-000008000000}"/>
            </a:ext>
          </a:extLst>
        </xdr:cNvPr>
        <xdr:cNvSpPr>
          <a:spLocks noChangeArrowheads="1"/>
        </xdr:cNvSpPr>
      </xdr:nvSpPr>
      <xdr:spPr bwMode="auto">
        <a:xfrm>
          <a:off x="1905000"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5</xdr:col>
      <xdr:colOff>247650</xdr:colOff>
      <xdr:row>59</xdr:row>
      <xdr:rowOff>47625</xdr:rowOff>
    </xdr:from>
    <xdr:to>
      <xdr:col>5</xdr:col>
      <xdr:colOff>381000</xdr:colOff>
      <xdr:row>59</xdr:row>
      <xdr:rowOff>190500</xdr:rowOff>
    </xdr:to>
    <xdr:sp macro="" textlink="">
      <xdr:nvSpPr>
        <xdr:cNvPr id="9" name="Rectangle 9">
          <a:extLst>
            <a:ext uri="{FF2B5EF4-FFF2-40B4-BE49-F238E27FC236}">
              <a16:creationId xmlns:a16="http://schemas.microsoft.com/office/drawing/2014/main" id="{00000000-0008-0000-0400-000009000000}"/>
            </a:ext>
          </a:extLst>
        </xdr:cNvPr>
        <xdr:cNvSpPr>
          <a:spLocks noChangeArrowheads="1"/>
        </xdr:cNvSpPr>
      </xdr:nvSpPr>
      <xdr:spPr bwMode="auto">
        <a:xfrm>
          <a:off x="3295650" y="9601200"/>
          <a:ext cx="13335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6</xdr:col>
      <xdr:colOff>533400</xdr:colOff>
      <xdr:row>59</xdr:row>
      <xdr:rowOff>47625</xdr:rowOff>
    </xdr:from>
    <xdr:to>
      <xdr:col>7</xdr:col>
      <xdr:colOff>57150</xdr:colOff>
      <xdr:row>59</xdr:row>
      <xdr:rowOff>190500</xdr:rowOff>
    </xdr:to>
    <xdr:sp macro="" textlink="">
      <xdr:nvSpPr>
        <xdr:cNvPr id="10" name="Rectangle 10">
          <a:extLst>
            <a:ext uri="{FF2B5EF4-FFF2-40B4-BE49-F238E27FC236}">
              <a16:creationId xmlns:a16="http://schemas.microsoft.com/office/drawing/2014/main" id="{00000000-0008-0000-0400-00000A000000}"/>
            </a:ext>
          </a:extLst>
        </xdr:cNvPr>
        <xdr:cNvSpPr>
          <a:spLocks noChangeArrowheads="1"/>
        </xdr:cNvSpPr>
      </xdr:nvSpPr>
      <xdr:spPr bwMode="auto">
        <a:xfrm>
          <a:off x="4191000" y="9601200"/>
          <a:ext cx="133350" cy="1143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0</xdr:col>
      <xdr:colOff>38100</xdr:colOff>
      <xdr:row>67</xdr:row>
      <xdr:rowOff>95250</xdr:rowOff>
    </xdr:from>
    <xdr:to>
      <xdr:col>0</xdr:col>
      <xdr:colOff>171450</xdr:colOff>
      <xdr:row>68</xdr:row>
      <xdr:rowOff>114300</xdr:rowOff>
    </xdr:to>
    <xdr:sp macro="" textlink="">
      <xdr:nvSpPr>
        <xdr:cNvPr id="11" name="Rectangle 11">
          <a:extLst>
            <a:ext uri="{FF2B5EF4-FFF2-40B4-BE49-F238E27FC236}">
              <a16:creationId xmlns:a16="http://schemas.microsoft.com/office/drawing/2014/main" id="{00000000-0008-0000-0400-00000B000000}"/>
            </a:ext>
          </a:extLst>
        </xdr:cNvPr>
        <xdr:cNvSpPr>
          <a:spLocks noChangeArrowheads="1"/>
        </xdr:cNvSpPr>
      </xdr:nvSpPr>
      <xdr:spPr bwMode="auto">
        <a:xfrm>
          <a:off x="38100" y="10944225"/>
          <a:ext cx="1333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7</xdr:col>
      <xdr:colOff>47625</xdr:colOff>
      <xdr:row>61</xdr:row>
      <xdr:rowOff>9525</xdr:rowOff>
    </xdr:from>
    <xdr:to>
      <xdr:col>7</xdr:col>
      <xdr:colOff>180975</xdr:colOff>
      <xdr:row>62</xdr:row>
      <xdr:rowOff>0</xdr:rowOff>
    </xdr:to>
    <xdr:sp macro="" textlink="">
      <xdr:nvSpPr>
        <xdr:cNvPr id="12" name="Rectangle 12">
          <a:extLst>
            <a:ext uri="{FF2B5EF4-FFF2-40B4-BE49-F238E27FC236}">
              <a16:creationId xmlns:a16="http://schemas.microsoft.com/office/drawing/2014/main" id="{00000000-0008-0000-0400-00000C000000}"/>
            </a:ext>
          </a:extLst>
        </xdr:cNvPr>
        <xdr:cNvSpPr>
          <a:spLocks noChangeArrowheads="1"/>
        </xdr:cNvSpPr>
      </xdr:nvSpPr>
      <xdr:spPr bwMode="auto">
        <a:xfrm>
          <a:off x="4314825" y="9886950"/>
          <a:ext cx="1333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144780</xdr:colOff>
      <xdr:row>56</xdr:row>
      <xdr:rowOff>15240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 y="0"/>
          <a:ext cx="8252460" cy="9403080"/>
        </a:xfrm>
        <a:prstGeom prst="rect">
          <a:avLst/>
        </a:prstGeom>
      </xdr:spPr>
    </xdr:pic>
    <xdr:clientData/>
  </xdr:twoCellAnchor>
  <xdr:twoCellAnchor editAs="oneCell">
    <xdr:from>
      <xdr:col>0</xdr:col>
      <xdr:colOff>7620</xdr:colOff>
      <xdr:row>0</xdr:row>
      <xdr:rowOff>0</xdr:rowOff>
    </xdr:from>
    <xdr:to>
      <xdr:col>0</xdr:col>
      <xdr:colOff>8061960</xdr:colOff>
      <xdr:row>55</xdr:row>
      <xdr:rowOff>152400</xdr:rowOff>
    </xdr:to>
    <xdr:pic>
      <xdr:nvPicPr>
        <xdr:cNvPr id="3" name="Picture 2" descr="SWQ -Addition to Permit Requirements.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 y="0"/>
          <a:ext cx="8054340" cy="937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showGridLines="0" showRowColHeaders="0" view="pageLayout" zoomScaleNormal="100" workbookViewId="0">
      <selection activeCell="Q48" sqref="Q48"/>
    </sheetView>
  </sheetViews>
  <sheetFormatPr defaultColWidth="8.88671875" defaultRowHeight="13.2" x14ac:dyDescent="0.25"/>
  <cols>
    <col min="1" max="1" width="11.6640625" customWidth="1"/>
    <col min="2" max="2" width="10" customWidth="1"/>
    <col min="3" max="3" width="15" customWidth="1"/>
    <col min="5" max="6" width="6.44140625" customWidth="1"/>
    <col min="7" max="7" width="8" customWidth="1"/>
    <col min="8" max="8" width="2" customWidth="1"/>
    <col min="9" max="9" width="9.44140625" customWidth="1"/>
    <col min="10" max="10" width="10.44140625" customWidth="1"/>
    <col min="11" max="11" width="6.5546875" customWidth="1"/>
    <col min="12" max="12" width="27.88671875" customWidth="1"/>
  </cols>
  <sheetData>
    <row r="1" spans="1:12" x14ac:dyDescent="0.25">
      <c r="A1" s="80"/>
      <c r="B1" s="81"/>
      <c r="C1" s="81"/>
      <c r="D1" s="82"/>
      <c r="E1" s="82"/>
      <c r="F1" s="82"/>
      <c r="G1" s="82"/>
      <c r="H1" s="82"/>
      <c r="I1" s="82"/>
      <c r="J1" s="82"/>
      <c r="K1" s="82"/>
      <c r="L1" s="83"/>
    </row>
    <row r="2" spans="1:12" ht="30.75" customHeight="1" x14ac:dyDescent="0.4">
      <c r="A2" s="45"/>
      <c r="D2" s="212" t="s">
        <v>0</v>
      </c>
      <c r="E2" s="212"/>
      <c r="F2" s="212"/>
      <c r="G2" s="212"/>
      <c r="H2" s="212"/>
      <c r="I2" s="212"/>
      <c r="L2" s="44"/>
    </row>
    <row r="3" spans="1:12" ht="19.5" customHeight="1" x14ac:dyDescent="0.25">
      <c r="A3" s="45"/>
      <c r="J3" s="11"/>
      <c r="K3" s="65"/>
      <c r="L3" s="72"/>
    </row>
    <row r="4" spans="1:12" ht="20.25" customHeight="1" x14ac:dyDescent="0.4">
      <c r="A4" s="45"/>
      <c r="D4" s="213" t="s">
        <v>163</v>
      </c>
      <c r="E4" s="213"/>
      <c r="F4" s="213"/>
      <c r="G4" s="213"/>
      <c r="H4" s="213"/>
      <c r="I4" s="213"/>
      <c r="J4" s="11" t="s">
        <v>26</v>
      </c>
      <c r="K4" s="11"/>
      <c r="L4" s="44"/>
    </row>
    <row r="5" spans="1:12" ht="20.25" customHeight="1" x14ac:dyDescent="0.25">
      <c r="A5" s="45"/>
      <c r="J5" s="11" t="s">
        <v>27</v>
      </c>
      <c r="L5" s="44"/>
    </row>
    <row r="6" spans="1:12" ht="20.25" customHeight="1" x14ac:dyDescent="0.25">
      <c r="A6" s="214" t="s">
        <v>20</v>
      </c>
      <c r="B6" s="215"/>
      <c r="C6" s="215"/>
      <c r="D6" s="215"/>
      <c r="E6" s="215"/>
      <c r="F6" s="215"/>
      <c r="G6" s="215"/>
      <c r="I6" s="11"/>
      <c r="J6" s="11"/>
      <c r="L6" s="44"/>
    </row>
    <row r="7" spans="1:12" ht="36" customHeight="1" x14ac:dyDescent="0.25">
      <c r="A7" s="49" t="s">
        <v>1</v>
      </c>
      <c r="B7" s="216"/>
      <c r="C7" s="217"/>
      <c r="D7" s="217"/>
      <c r="E7" s="217"/>
      <c r="F7" s="217"/>
      <c r="G7" s="217"/>
      <c r="I7" s="11" t="s">
        <v>101</v>
      </c>
      <c r="J7" s="218"/>
      <c r="K7" s="218"/>
      <c r="L7" s="219"/>
    </row>
    <row r="8" spans="1:12" x14ac:dyDescent="0.25">
      <c r="A8" s="45"/>
      <c r="B8" s="4" t="s">
        <v>50</v>
      </c>
      <c r="L8" s="44"/>
    </row>
    <row r="9" spans="1:12" x14ac:dyDescent="0.25">
      <c r="A9" s="84" t="s">
        <v>156</v>
      </c>
      <c r="B9" s="1"/>
      <c r="C9" s="58"/>
      <c r="D9" s="58"/>
      <c r="E9" s="58"/>
      <c r="F9" s="58"/>
      <c r="G9" s="58"/>
      <c r="I9" s="56" t="s">
        <v>3</v>
      </c>
      <c r="J9" s="1"/>
      <c r="K9" s="210"/>
      <c r="L9" s="211"/>
    </row>
    <row r="10" spans="1:12" x14ac:dyDescent="0.25">
      <c r="A10" s="45"/>
      <c r="B10" s="4" t="s">
        <v>21</v>
      </c>
      <c r="L10" s="44"/>
    </row>
    <row r="11" spans="1:12" x14ac:dyDescent="0.25">
      <c r="A11" s="49" t="s">
        <v>4</v>
      </c>
      <c r="B11" s="1"/>
      <c r="C11" s="206"/>
      <c r="D11" s="206"/>
      <c r="E11" s="206"/>
      <c r="F11" s="206"/>
      <c r="G11" s="206"/>
      <c r="I11" s="1" t="s">
        <v>65</v>
      </c>
      <c r="J11" s="210"/>
      <c r="K11" s="210"/>
      <c r="L11" s="50" t="s">
        <v>2</v>
      </c>
    </row>
    <row r="12" spans="1:12" x14ac:dyDescent="0.25">
      <c r="A12" s="45"/>
      <c r="L12" s="44"/>
    </row>
    <row r="13" spans="1:12" x14ac:dyDescent="0.25">
      <c r="A13" s="49" t="s">
        <v>5</v>
      </c>
      <c r="B13" s="1"/>
      <c r="C13" s="206"/>
      <c r="D13" s="206"/>
      <c r="E13" s="206"/>
      <c r="F13" s="206"/>
      <c r="G13" s="206"/>
      <c r="I13" s="15" t="s">
        <v>57</v>
      </c>
      <c r="J13" s="1"/>
      <c r="K13" s="206"/>
      <c r="L13" s="207"/>
    </row>
    <row r="14" spans="1:12" x14ac:dyDescent="0.25">
      <c r="A14" s="45"/>
      <c r="C14" s="8"/>
      <c r="D14" s="8"/>
      <c r="E14" s="8"/>
      <c r="F14" s="8"/>
      <c r="G14" s="8"/>
      <c r="K14" s="8"/>
      <c r="L14" s="70"/>
    </row>
    <row r="15" spans="1:12" x14ac:dyDescent="0.25">
      <c r="A15" s="49" t="s">
        <v>61</v>
      </c>
      <c r="B15" s="1"/>
      <c r="C15" s="210"/>
      <c r="D15" s="210"/>
      <c r="E15" s="210"/>
      <c r="F15" s="210"/>
      <c r="G15" s="210"/>
      <c r="I15" s="1" t="s">
        <v>58</v>
      </c>
      <c r="J15" s="1"/>
      <c r="K15" s="206"/>
      <c r="L15" s="207"/>
    </row>
    <row r="16" spans="1:12" x14ac:dyDescent="0.25">
      <c r="A16" s="45"/>
      <c r="L16" s="44"/>
    </row>
    <row r="17" spans="1:12" x14ac:dyDescent="0.25">
      <c r="A17" s="49" t="s">
        <v>62</v>
      </c>
      <c r="B17" s="1"/>
      <c r="C17" s="205" t="s">
        <v>162</v>
      </c>
      <c r="D17" s="206"/>
      <c r="E17" s="206"/>
      <c r="F17" s="206"/>
      <c r="G17" s="206"/>
      <c r="I17" s="1" t="s">
        <v>66</v>
      </c>
      <c r="J17" s="1"/>
      <c r="K17" s="205" t="s">
        <v>161</v>
      </c>
      <c r="L17" s="207"/>
    </row>
    <row r="18" spans="1:12" x14ac:dyDescent="0.25">
      <c r="A18" s="45"/>
      <c r="L18" s="44"/>
    </row>
    <row r="19" spans="1:12" x14ac:dyDescent="0.25">
      <c r="A19" s="85" t="s">
        <v>63</v>
      </c>
      <c r="B19" s="1"/>
      <c r="C19" s="1"/>
      <c r="D19" s="57"/>
      <c r="E19" s="1"/>
      <c r="F19" s="1"/>
      <c r="G19" s="1"/>
      <c r="I19" s="56" t="s">
        <v>158</v>
      </c>
      <c r="J19" s="10"/>
      <c r="K19" s="208"/>
      <c r="L19" s="209"/>
    </row>
    <row r="20" spans="1:12" x14ac:dyDescent="0.25">
      <c r="A20" s="45"/>
      <c r="L20" s="44"/>
    </row>
    <row r="21" spans="1:12" x14ac:dyDescent="0.25">
      <c r="A21" s="229" t="s">
        <v>154</v>
      </c>
      <c r="B21" s="230"/>
      <c r="C21" s="231"/>
      <c r="D21" s="231"/>
      <c r="E21" s="231"/>
      <c r="F21" s="231"/>
      <c r="G21" s="231"/>
      <c r="I21" s="56" t="s">
        <v>155</v>
      </c>
      <c r="J21" s="1"/>
      <c r="K21" s="1"/>
      <c r="L21" s="50"/>
    </row>
    <row r="22" spans="1:12" x14ac:dyDescent="0.25">
      <c r="A22" s="45"/>
      <c r="L22" s="44"/>
    </row>
    <row r="23" spans="1:12" x14ac:dyDescent="0.25">
      <c r="A23" s="49" t="s">
        <v>19</v>
      </c>
      <c r="B23" s="1"/>
      <c r="C23" s="206"/>
      <c r="D23" s="206"/>
      <c r="E23" s="206"/>
      <c r="F23" s="206"/>
      <c r="G23" s="206"/>
      <c r="I23" s="15" t="s">
        <v>51</v>
      </c>
      <c r="J23" s="1"/>
      <c r="K23" s="228"/>
      <c r="L23" s="207"/>
    </row>
    <row r="24" spans="1:12" x14ac:dyDescent="0.25">
      <c r="A24" s="45"/>
      <c r="B24" s="4" t="s">
        <v>49</v>
      </c>
      <c r="J24" s="4"/>
      <c r="K24" s="232"/>
      <c r="L24" s="233"/>
    </row>
    <row r="25" spans="1:12" x14ac:dyDescent="0.25">
      <c r="A25" s="84" t="s">
        <v>157</v>
      </c>
      <c r="B25" s="10"/>
      <c r="C25" s="61"/>
      <c r="D25" s="61"/>
      <c r="E25" s="61"/>
      <c r="F25" s="1"/>
      <c r="G25" s="1"/>
      <c r="I25" s="10" t="s">
        <v>64</v>
      </c>
      <c r="J25" s="10"/>
      <c r="K25" s="228"/>
      <c r="L25" s="207"/>
    </row>
    <row r="26" spans="1:12" x14ac:dyDescent="0.25">
      <c r="A26" s="45"/>
      <c r="C26" s="16"/>
      <c r="D26" s="9"/>
      <c r="E26" s="9"/>
      <c r="F26" s="9"/>
      <c r="J26" s="4"/>
      <c r="K26" s="95"/>
      <c r="L26" s="96"/>
    </row>
    <row r="27" spans="1:12" ht="13.8" x14ac:dyDescent="0.25">
      <c r="A27" s="49" t="s">
        <v>7</v>
      </c>
      <c r="B27" s="1"/>
      <c r="C27" s="18"/>
      <c r="D27" s="38"/>
      <c r="E27" s="38"/>
      <c r="F27" s="1"/>
      <c r="G27" s="1"/>
      <c r="I27" s="20" t="s">
        <v>6</v>
      </c>
      <c r="J27" s="19"/>
      <c r="K27" s="62"/>
      <c r="L27" s="97"/>
    </row>
    <row r="28" spans="1:12" x14ac:dyDescent="0.25">
      <c r="A28" s="45"/>
      <c r="C28" s="16"/>
      <c r="D28" s="4" t="s">
        <v>72</v>
      </c>
      <c r="E28" s="9"/>
      <c r="J28" s="4"/>
      <c r="L28" s="44"/>
    </row>
    <row r="29" spans="1:12" x14ac:dyDescent="0.25">
      <c r="A29" s="84" t="s">
        <v>167</v>
      </c>
      <c r="B29" s="1"/>
      <c r="C29" s="61"/>
      <c r="D29" s="61"/>
      <c r="E29" s="61"/>
      <c r="F29" s="61"/>
      <c r="G29" s="60"/>
      <c r="H29" s="8"/>
      <c r="I29" s="56" t="s">
        <v>48</v>
      </c>
      <c r="J29" s="1"/>
      <c r="K29" s="1"/>
      <c r="L29" s="50"/>
    </row>
    <row r="30" spans="1:12" x14ac:dyDescent="0.25">
      <c r="A30" s="45"/>
      <c r="L30" s="44"/>
    </row>
    <row r="31" spans="1:12" x14ac:dyDescent="0.25">
      <c r="A31" s="85" t="s">
        <v>22</v>
      </c>
      <c r="B31" s="17" t="s">
        <v>23</v>
      </c>
      <c r="C31" s="1"/>
      <c r="D31" s="1" t="s">
        <v>24</v>
      </c>
      <c r="E31" s="1"/>
      <c r="F31" s="1" t="s">
        <v>25</v>
      </c>
      <c r="G31" s="1"/>
      <c r="L31" s="44"/>
    </row>
    <row r="32" spans="1:12" x14ac:dyDescent="0.25">
      <c r="A32" s="45"/>
      <c r="L32" s="44"/>
    </row>
    <row r="33" spans="1:12" x14ac:dyDescent="0.25">
      <c r="A33" s="234" t="s">
        <v>103</v>
      </c>
      <c r="B33" s="230"/>
      <c r="C33" s="230"/>
      <c r="D33" s="230"/>
      <c r="E33" s="230"/>
      <c r="F33" s="230"/>
      <c r="G33" s="230"/>
      <c r="H33" s="230"/>
      <c r="I33" s="230"/>
      <c r="J33" s="230"/>
      <c r="K33" s="230"/>
      <c r="L33" s="235"/>
    </row>
    <row r="34" spans="1:12" x14ac:dyDescent="0.25">
      <c r="A34" s="220" t="s">
        <v>71</v>
      </c>
      <c r="B34" s="221"/>
      <c r="C34" s="221"/>
      <c r="D34" s="221"/>
      <c r="E34" s="221"/>
      <c r="F34" s="221"/>
      <c r="G34" s="221"/>
      <c r="H34" s="221"/>
      <c r="I34" s="221"/>
      <c r="J34" s="221"/>
      <c r="K34" s="221"/>
      <c r="L34" s="222"/>
    </row>
    <row r="35" spans="1:12" x14ac:dyDescent="0.25">
      <c r="A35" s="86" t="s">
        <v>153</v>
      </c>
      <c r="B35" s="12"/>
      <c r="C35" s="223"/>
      <c r="D35" s="223"/>
      <c r="E35" s="223"/>
      <c r="F35" s="223"/>
      <c r="G35" s="223"/>
      <c r="H35" s="223"/>
      <c r="I35" s="223"/>
      <c r="J35" s="223"/>
      <c r="K35" s="223"/>
      <c r="L35" s="224"/>
    </row>
    <row r="36" spans="1:12" ht="16.5" customHeight="1" x14ac:dyDescent="0.25">
      <c r="A36" s="86"/>
      <c r="B36" s="12"/>
      <c r="C36" s="64"/>
      <c r="D36" s="64"/>
      <c r="E36" s="64"/>
      <c r="F36" s="64"/>
      <c r="G36" s="64"/>
      <c r="H36" s="64"/>
      <c r="I36" s="64"/>
      <c r="J36" s="64"/>
      <c r="K36" s="64"/>
      <c r="L36" s="73"/>
    </row>
    <row r="37" spans="1:12" ht="17.25" customHeight="1" x14ac:dyDescent="0.25">
      <c r="A37" s="86"/>
      <c r="B37" s="12"/>
      <c r="C37" s="64"/>
      <c r="D37" s="64"/>
      <c r="E37" s="64"/>
      <c r="F37" s="64"/>
      <c r="G37" s="64"/>
      <c r="H37" s="64"/>
      <c r="I37" s="64"/>
      <c r="J37" s="64"/>
      <c r="K37" s="64"/>
      <c r="L37" s="73"/>
    </row>
    <row r="38" spans="1:12" ht="17.25" customHeight="1" x14ac:dyDescent="0.25">
      <c r="A38" s="225"/>
      <c r="B38" s="226"/>
      <c r="C38" s="226"/>
      <c r="D38" s="226"/>
      <c r="E38" s="226"/>
      <c r="F38" s="226"/>
      <c r="G38" s="226"/>
      <c r="H38" s="226"/>
      <c r="I38" s="226"/>
      <c r="J38" s="226"/>
      <c r="K38" s="226"/>
      <c r="L38" s="227"/>
    </row>
    <row r="39" spans="1:12" ht="17.25" customHeight="1" x14ac:dyDescent="0.25">
      <c r="A39" s="87" t="s">
        <v>165</v>
      </c>
      <c r="B39" s="76"/>
      <c r="C39" s="76"/>
      <c r="D39" s="76"/>
      <c r="E39" s="76"/>
      <c r="F39" s="76"/>
      <c r="G39" s="76"/>
      <c r="H39" s="76"/>
      <c r="I39" s="76"/>
      <c r="J39" s="76"/>
      <c r="K39" s="76"/>
      <c r="L39" s="77"/>
    </row>
    <row r="40" spans="1:12" x14ac:dyDescent="0.25">
      <c r="A40" s="88" t="s">
        <v>166</v>
      </c>
      <c r="B40" s="78"/>
      <c r="C40" s="78"/>
      <c r="D40" s="78"/>
      <c r="E40" s="78"/>
      <c r="F40" s="78"/>
      <c r="G40" s="78"/>
      <c r="H40" s="78"/>
      <c r="I40" s="78"/>
      <c r="J40" s="78"/>
      <c r="K40" s="78"/>
      <c r="L40" s="79"/>
    </row>
    <row r="41" spans="1:12" s="33" customFormat="1" ht="11.25" customHeight="1" x14ac:dyDescent="0.25">
      <c r="A41" s="45"/>
      <c r="B41"/>
      <c r="C41"/>
      <c r="D41"/>
      <c r="E41"/>
      <c r="F41"/>
      <c r="G41"/>
      <c r="H41"/>
      <c r="I41"/>
      <c r="J41"/>
      <c r="K41"/>
      <c r="L41" s="44"/>
    </row>
    <row r="42" spans="1:12" s="33" customFormat="1" ht="11.25" customHeight="1" x14ac:dyDescent="0.25">
      <c r="A42" s="89" t="s">
        <v>67</v>
      </c>
      <c r="B42"/>
      <c r="C42"/>
      <c r="D42"/>
      <c r="E42"/>
      <c r="F42"/>
      <c r="G42"/>
      <c r="H42"/>
      <c r="I42"/>
      <c r="J42"/>
      <c r="K42"/>
      <c r="L42" s="44"/>
    </row>
    <row r="43" spans="1:12" s="33" customFormat="1" ht="11.25" customHeight="1" x14ac:dyDescent="0.2">
      <c r="A43" s="89" t="s">
        <v>68</v>
      </c>
      <c r="L43" s="74"/>
    </row>
    <row r="44" spans="1:12" s="33" customFormat="1" ht="11.85" customHeight="1" x14ac:dyDescent="0.2">
      <c r="A44" s="89" t="s">
        <v>69</v>
      </c>
      <c r="L44" s="74"/>
    </row>
    <row r="45" spans="1:12" s="33" customFormat="1" ht="11.85" customHeight="1" x14ac:dyDescent="0.2">
      <c r="A45" s="89" t="s">
        <v>70</v>
      </c>
      <c r="B45" s="59"/>
      <c r="C45" s="59"/>
      <c r="D45" s="59"/>
      <c r="E45" s="59"/>
      <c r="F45" s="59"/>
      <c r="G45" s="59"/>
      <c r="H45" s="59"/>
      <c r="I45" s="59"/>
      <c r="J45" s="59"/>
      <c r="K45" s="59"/>
      <c r="L45" s="75"/>
    </row>
    <row r="46" spans="1:12" s="33" customFormat="1" ht="11.85" customHeight="1" x14ac:dyDescent="0.2">
      <c r="A46" s="90" t="s">
        <v>73</v>
      </c>
      <c r="B46" s="59"/>
      <c r="C46" s="59"/>
      <c r="D46" s="59"/>
      <c r="E46" s="59"/>
      <c r="F46" s="59"/>
      <c r="G46" s="59"/>
      <c r="H46" s="59"/>
      <c r="I46" s="59"/>
      <c r="J46" s="59"/>
      <c r="K46" s="59"/>
      <c r="L46" s="75"/>
    </row>
    <row r="47" spans="1:12" x14ac:dyDescent="0.25">
      <c r="A47" s="90"/>
      <c r="B47" s="33"/>
      <c r="C47" s="33"/>
      <c r="D47" s="33"/>
      <c r="E47" s="33"/>
      <c r="F47" s="33"/>
      <c r="G47" s="33"/>
      <c r="H47" s="33"/>
      <c r="I47" s="33"/>
      <c r="J47" s="33"/>
      <c r="K47" s="33"/>
      <c r="L47" s="74"/>
    </row>
    <row r="48" spans="1:12" x14ac:dyDescent="0.25">
      <c r="A48" s="91" t="s">
        <v>175</v>
      </c>
      <c r="B48" s="67"/>
      <c r="C48" s="67"/>
      <c r="D48" s="67"/>
      <c r="E48" s="67"/>
      <c r="F48" s="67"/>
      <c r="G48" s="67"/>
      <c r="H48" s="67"/>
      <c r="I48" s="67"/>
      <c r="J48" s="67"/>
      <c r="K48" s="33"/>
      <c r="L48" s="74"/>
    </row>
    <row r="49" spans="1:12" x14ac:dyDescent="0.25">
      <c r="A49" s="91" t="s">
        <v>152</v>
      </c>
      <c r="B49" s="55"/>
      <c r="C49" s="55"/>
      <c r="D49" s="55"/>
      <c r="E49" s="55"/>
      <c r="F49" s="55"/>
      <c r="G49" s="55"/>
      <c r="H49" s="21"/>
      <c r="I49" s="21"/>
      <c r="J49" s="21"/>
      <c r="L49" s="44"/>
    </row>
    <row r="50" spans="1:12" x14ac:dyDescent="0.25">
      <c r="A50" s="91" t="s">
        <v>176</v>
      </c>
      <c r="B50" s="55"/>
      <c r="C50" s="55"/>
      <c r="D50" s="55"/>
      <c r="E50" s="55"/>
      <c r="F50" s="55"/>
      <c r="G50" s="55"/>
      <c r="H50" s="21"/>
      <c r="I50" s="21"/>
      <c r="J50" s="21"/>
      <c r="L50" s="44"/>
    </row>
    <row r="51" spans="1:12" x14ac:dyDescent="0.25">
      <c r="A51" s="92" t="s">
        <v>160</v>
      </c>
      <c r="B51" s="55"/>
      <c r="C51" s="55"/>
      <c r="D51" s="55"/>
      <c r="E51" s="55"/>
      <c r="F51" s="55"/>
      <c r="G51" s="55"/>
      <c r="H51" s="21"/>
      <c r="I51" s="21"/>
      <c r="J51" s="21"/>
      <c r="L51" s="44"/>
    </row>
    <row r="52" spans="1:12" x14ac:dyDescent="0.25">
      <c r="A52" s="92" t="s">
        <v>151</v>
      </c>
      <c r="B52" s="21"/>
      <c r="C52" s="21"/>
      <c r="D52" s="21"/>
      <c r="E52" s="21"/>
      <c r="F52" s="21"/>
      <c r="G52" s="21"/>
      <c r="H52" s="21"/>
      <c r="I52" s="21"/>
      <c r="J52" s="21"/>
      <c r="L52" s="44"/>
    </row>
    <row r="53" spans="1:12" x14ac:dyDescent="0.25">
      <c r="A53" s="93"/>
      <c r="B53" s="66"/>
      <c r="C53" s="66"/>
      <c r="D53" s="66"/>
      <c r="E53" s="66"/>
      <c r="F53" s="66"/>
      <c r="G53" s="66"/>
      <c r="H53" s="66"/>
      <c r="I53" s="66"/>
      <c r="J53" s="66"/>
      <c r="L53" s="44"/>
    </row>
    <row r="54" spans="1:12" x14ac:dyDescent="0.25">
      <c r="A54" s="93"/>
      <c r="B54" s="66"/>
      <c r="C54" s="66"/>
      <c r="D54" s="66"/>
      <c r="E54" s="66"/>
      <c r="F54" s="66"/>
      <c r="G54" s="66"/>
      <c r="H54" s="66"/>
      <c r="I54" s="66"/>
      <c r="J54" s="66"/>
      <c r="L54" s="44"/>
    </row>
    <row r="55" spans="1:12" x14ac:dyDescent="0.25">
      <c r="A55" s="93"/>
      <c r="B55" s="66"/>
      <c r="C55" s="66"/>
      <c r="D55" s="66"/>
      <c r="E55" s="66"/>
      <c r="F55" s="66"/>
      <c r="G55" s="66"/>
      <c r="H55" s="66"/>
      <c r="I55" s="66"/>
      <c r="J55" s="66"/>
      <c r="L55" s="44"/>
    </row>
    <row r="56" spans="1:12" x14ac:dyDescent="0.25">
      <c r="A56" s="84" t="s">
        <v>164</v>
      </c>
      <c r="B56" s="68"/>
      <c r="C56" s="68"/>
      <c r="D56" s="68"/>
      <c r="E56" s="68"/>
      <c r="F56" s="68"/>
      <c r="G56" s="68"/>
      <c r="H56" s="68"/>
      <c r="I56" s="68"/>
      <c r="J56" s="68"/>
      <c r="K56" s="1"/>
      <c r="L56" s="50"/>
    </row>
    <row r="57" spans="1:12" x14ac:dyDescent="0.25">
      <c r="A57" s="45"/>
      <c r="L57" s="44"/>
    </row>
    <row r="58" spans="1:12" x14ac:dyDescent="0.25">
      <c r="A58" s="49" t="s">
        <v>8</v>
      </c>
      <c r="B58" s="1"/>
      <c r="C58" s="61"/>
      <c r="D58" s="61"/>
      <c r="E58" s="61"/>
      <c r="F58" s="61"/>
      <c r="G58" s="61"/>
      <c r="H58" s="1"/>
      <c r="I58" s="1"/>
      <c r="J58" s="62"/>
      <c r="K58" s="61"/>
      <c r="L58" s="71"/>
    </row>
    <row r="59" spans="1:12" x14ac:dyDescent="0.25">
      <c r="A59" s="45"/>
      <c r="C59" s="8"/>
      <c r="D59" s="8"/>
      <c r="E59" s="8"/>
      <c r="F59" s="8"/>
      <c r="G59" s="8"/>
      <c r="J59" s="63"/>
      <c r="K59" s="8"/>
      <c r="L59" s="69"/>
    </row>
    <row r="60" spans="1:12" ht="13.8" thickBot="1" x14ac:dyDescent="0.3">
      <c r="A60" s="94" t="s">
        <v>159</v>
      </c>
      <c r="C60" s="8"/>
      <c r="D60" s="8"/>
      <c r="E60" s="8"/>
      <c r="F60" s="8"/>
      <c r="G60" s="8"/>
      <c r="J60" s="63"/>
      <c r="K60" s="8"/>
      <c r="L60" s="70"/>
    </row>
    <row r="61" spans="1:12" x14ac:dyDescent="0.25">
      <c r="A61" s="49"/>
      <c r="B61" s="1"/>
      <c r="C61" s="1"/>
      <c r="D61" s="1"/>
      <c r="E61" s="1"/>
      <c r="F61" s="1"/>
      <c r="G61" s="1"/>
      <c r="H61" s="1"/>
      <c r="I61" s="1"/>
      <c r="J61" s="1"/>
      <c r="K61" s="61"/>
      <c r="L61" s="71"/>
    </row>
  </sheetData>
  <mergeCells count="25">
    <mergeCell ref="A21:B21"/>
    <mergeCell ref="C21:G21"/>
    <mergeCell ref="K24:L24"/>
    <mergeCell ref="K25:L25"/>
    <mergeCell ref="A33:L33"/>
    <mergeCell ref="A34:L34"/>
    <mergeCell ref="C35:L35"/>
    <mergeCell ref="A38:L38"/>
    <mergeCell ref="C23:G23"/>
    <mergeCell ref="K23:L23"/>
    <mergeCell ref="C17:G17"/>
    <mergeCell ref="K17:L17"/>
    <mergeCell ref="K19:L19"/>
    <mergeCell ref="K9:L9"/>
    <mergeCell ref="D2:I2"/>
    <mergeCell ref="D4:I4"/>
    <mergeCell ref="A6:G6"/>
    <mergeCell ref="B7:G7"/>
    <mergeCell ref="J7:L7"/>
    <mergeCell ref="C11:G11"/>
    <mergeCell ref="J11:K11"/>
    <mergeCell ref="C13:G13"/>
    <mergeCell ref="K13:L13"/>
    <mergeCell ref="C15:G15"/>
    <mergeCell ref="K15:L15"/>
  </mergeCells>
  <printOptions horizontalCentered="1"/>
  <pageMargins left="0.56999999999999995" right="0.34" top="0.54600000000000004" bottom="0.25" header="0.5" footer="0.5"/>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D217-0DEB-4CEA-9592-5180BB588211}">
  <dimension ref="A2:J172"/>
  <sheetViews>
    <sheetView tabSelected="1" zoomScale="110" zoomScaleNormal="110" zoomScaleSheetLayoutView="110" workbookViewId="0">
      <selection activeCell="A7" sqref="A7:F7"/>
    </sheetView>
  </sheetViews>
  <sheetFormatPr defaultColWidth="8.88671875" defaultRowHeight="13.2" x14ac:dyDescent="0.25"/>
  <cols>
    <col min="1" max="1" width="56.33203125" style="103" customWidth="1"/>
    <col min="2" max="2" width="10" style="103" customWidth="1"/>
    <col min="3" max="3" width="8" style="103" customWidth="1"/>
    <col min="4" max="4" width="12.33203125" style="103" customWidth="1"/>
    <col min="5" max="5" width="10.88671875" style="103" customWidth="1"/>
    <col min="6" max="6" width="13.33203125" style="103" customWidth="1"/>
    <col min="7" max="16384" width="8.88671875" style="103"/>
  </cols>
  <sheetData>
    <row r="2" spans="1:10" ht="17.399999999999999" x14ac:dyDescent="0.3">
      <c r="A2" s="243" t="s">
        <v>196</v>
      </c>
      <c r="B2" s="243"/>
      <c r="C2" s="243"/>
      <c r="D2" s="243"/>
      <c r="E2" s="243"/>
      <c r="F2" s="243"/>
    </row>
    <row r="3" spans="1:10" ht="15" x14ac:dyDescent="0.25">
      <c r="A3" s="244" t="s">
        <v>237</v>
      </c>
      <c r="B3" s="244"/>
      <c r="C3" s="244"/>
      <c r="D3" s="244"/>
      <c r="E3" s="244"/>
      <c r="F3" s="244"/>
    </row>
    <row r="4" spans="1:10" ht="12" customHeight="1" x14ac:dyDescent="0.25">
      <c r="B4" s="245" t="s">
        <v>256</v>
      </c>
      <c r="C4" s="246"/>
      <c r="D4" s="246"/>
      <c r="E4" s="246"/>
      <c r="F4" s="246"/>
      <c r="I4" s="186"/>
    </row>
    <row r="5" spans="1:10" ht="9" customHeight="1" x14ac:dyDescent="0.25">
      <c r="A5" s="128"/>
    </row>
    <row r="6" spans="1:10" ht="9" customHeight="1" x14ac:dyDescent="0.25">
      <c r="A6" s="128"/>
    </row>
    <row r="7" spans="1:10" s="121" customFormat="1" ht="54.75" customHeight="1" x14ac:dyDescent="0.25">
      <c r="A7" s="247" t="s">
        <v>254</v>
      </c>
      <c r="B7" s="248"/>
      <c r="C7" s="248"/>
      <c r="D7" s="248"/>
      <c r="E7" s="248"/>
      <c r="F7" s="248"/>
    </row>
    <row r="8" spans="1:10" s="121" customFormat="1" ht="9" customHeight="1" x14ac:dyDescent="0.25">
      <c r="A8" s="149"/>
      <c r="B8" s="150"/>
      <c r="C8" s="150"/>
      <c r="D8" s="150"/>
      <c r="E8" s="150"/>
      <c r="F8" s="150"/>
    </row>
    <row r="9" spans="1:10" ht="13.5" customHeight="1" x14ac:dyDescent="0.25">
      <c r="A9" s="151" t="s">
        <v>211</v>
      </c>
      <c r="B9" s="239"/>
      <c r="C9" s="239"/>
      <c r="D9" s="239"/>
      <c r="E9" s="239"/>
      <c r="F9" s="239"/>
    </row>
    <row r="10" spans="1:10" ht="13.5" customHeight="1" x14ac:dyDescent="0.25">
      <c r="A10" s="241" t="s">
        <v>238</v>
      </c>
      <c r="B10" s="242"/>
      <c r="C10" s="242"/>
      <c r="D10" s="242"/>
      <c r="E10" s="242"/>
      <c r="F10" s="242"/>
      <c r="I10" s="186"/>
    </row>
    <row r="11" spans="1:10" ht="9" customHeight="1" x14ac:dyDescent="0.25">
      <c r="A11" s="128"/>
    </row>
    <row r="12" spans="1:10" ht="13.5" customHeight="1" x14ac:dyDescent="0.25">
      <c r="A12" s="190" t="s">
        <v>239</v>
      </c>
      <c r="B12" s="104"/>
      <c r="C12" s="104"/>
      <c r="D12" s="135"/>
      <c r="E12" s="104"/>
      <c r="F12" s="153">
        <v>100</v>
      </c>
    </row>
    <row r="13" spans="1:10" ht="9" customHeight="1" x14ac:dyDescent="0.25">
      <c r="A13" s="107"/>
      <c r="B13" s="105"/>
      <c r="C13" s="105"/>
      <c r="E13" s="105"/>
      <c r="F13" s="106"/>
    </row>
    <row r="14" spans="1:10" ht="9" customHeight="1" x14ac:dyDescent="0.25">
      <c r="A14" s="107"/>
      <c r="B14" s="105"/>
      <c r="C14" s="105"/>
      <c r="E14" s="105"/>
      <c r="F14" s="106"/>
    </row>
    <row r="15" spans="1:10" ht="13.8" x14ac:dyDescent="0.25">
      <c r="A15" s="136" t="s">
        <v>28</v>
      </c>
      <c r="B15" s="133" t="s">
        <v>29</v>
      </c>
      <c r="C15" s="133" t="s">
        <v>30</v>
      </c>
      <c r="D15" s="134" t="s">
        <v>31</v>
      </c>
      <c r="E15" s="133" t="s">
        <v>32</v>
      </c>
      <c r="F15" s="133" t="s">
        <v>33</v>
      </c>
      <c r="J15" s="143"/>
    </row>
    <row r="16" spans="1:10" ht="13.8" x14ac:dyDescent="0.25">
      <c r="A16" s="191" t="s">
        <v>10</v>
      </c>
      <c r="B16" s="105">
        <v>136</v>
      </c>
      <c r="C16" s="107" t="s">
        <v>18</v>
      </c>
      <c r="D16" s="154"/>
      <c r="E16" s="105">
        <v>0</v>
      </c>
      <c r="F16" s="106" t="str">
        <f t="shared" ref="F16:F25" si="0">IF(D16=0,"$0.00",IF((B16*D16)&gt;E16,B16*D16,E16))</f>
        <v>$0.00</v>
      </c>
    </row>
    <row r="17" spans="1:8" ht="13.8" x14ac:dyDescent="0.25">
      <c r="A17" s="191" t="s">
        <v>11</v>
      </c>
      <c r="B17" s="105">
        <v>136</v>
      </c>
      <c r="C17" s="107" t="s">
        <v>18</v>
      </c>
      <c r="D17" s="155"/>
      <c r="E17" s="105">
        <v>250</v>
      </c>
      <c r="F17" s="106" t="str">
        <f t="shared" si="0"/>
        <v>$0.00</v>
      </c>
    </row>
    <row r="18" spans="1:8" ht="13.8" x14ac:dyDescent="0.25">
      <c r="A18" s="191" t="s">
        <v>34</v>
      </c>
      <c r="B18" s="105">
        <v>3.41</v>
      </c>
      <c r="C18" s="107" t="s">
        <v>35</v>
      </c>
      <c r="D18" s="155"/>
      <c r="E18" s="105">
        <v>250</v>
      </c>
      <c r="F18" s="106" t="str">
        <f t="shared" si="0"/>
        <v>$0.00</v>
      </c>
    </row>
    <row r="19" spans="1:8" ht="13.8" x14ac:dyDescent="0.25">
      <c r="A19" s="191" t="s">
        <v>249</v>
      </c>
      <c r="B19" s="105">
        <v>611.92999999999995</v>
      </c>
      <c r="C19" s="107" t="s">
        <v>18</v>
      </c>
      <c r="D19" s="155"/>
      <c r="E19" s="105">
        <v>0</v>
      </c>
      <c r="F19" s="106" t="str">
        <f t="shared" si="0"/>
        <v>$0.00</v>
      </c>
      <c r="H19" s="187"/>
    </row>
    <row r="20" spans="1:8" ht="13.8" x14ac:dyDescent="0.25">
      <c r="A20" s="191" t="s">
        <v>248</v>
      </c>
      <c r="B20" s="105">
        <v>611.94000000000005</v>
      </c>
      <c r="C20" s="107" t="s">
        <v>18</v>
      </c>
      <c r="D20" s="155"/>
      <c r="E20" s="105">
        <v>0</v>
      </c>
      <c r="F20" s="106" t="str">
        <f t="shared" si="0"/>
        <v>$0.00</v>
      </c>
      <c r="H20" s="187"/>
    </row>
    <row r="21" spans="1:8" ht="13.8" x14ac:dyDescent="0.25">
      <c r="A21" s="191" t="s">
        <v>36</v>
      </c>
      <c r="B21" s="105">
        <v>0.28000000000000003</v>
      </c>
      <c r="C21" s="107" t="s">
        <v>35</v>
      </c>
      <c r="D21" s="155"/>
      <c r="E21" s="105">
        <v>190</v>
      </c>
      <c r="F21" s="106" t="str">
        <f t="shared" si="0"/>
        <v>$0.00</v>
      </c>
    </row>
    <row r="22" spans="1:8" ht="13.8" x14ac:dyDescent="0.25">
      <c r="A22" s="191" t="s">
        <v>12</v>
      </c>
      <c r="B22" s="105">
        <v>0.21</v>
      </c>
      <c r="C22" s="107" t="s">
        <v>35</v>
      </c>
      <c r="D22" s="155"/>
      <c r="E22" s="105">
        <v>62.79</v>
      </c>
      <c r="F22" s="106" t="str">
        <f t="shared" si="0"/>
        <v>$0.00</v>
      </c>
    </row>
    <row r="23" spans="1:8" ht="13.8" x14ac:dyDescent="0.25">
      <c r="A23" s="191" t="s">
        <v>13</v>
      </c>
      <c r="B23" s="105">
        <v>67.989999999999995</v>
      </c>
      <c r="C23" s="107" t="s">
        <v>18</v>
      </c>
      <c r="D23" s="155"/>
      <c r="E23" s="105">
        <v>250</v>
      </c>
      <c r="F23" s="106" t="str">
        <f t="shared" si="0"/>
        <v>$0.00</v>
      </c>
    </row>
    <row r="24" spans="1:8" ht="13.8" x14ac:dyDescent="0.25">
      <c r="A24" s="191" t="s">
        <v>37</v>
      </c>
      <c r="B24" s="105">
        <v>6.8</v>
      </c>
      <c r="C24" s="107" t="s">
        <v>38</v>
      </c>
      <c r="D24" s="155"/>
      <c r="E24" s="105">
        <v>190</v>
      </c>
      <c r="F24" s="106" t="str">
        <f t="shared" si="0"/>
        <v>$0.00</v>
      </c>
    </row>
    <row r="25" spans="1:8" ht="14.4" thickBot="1" x14ac:dyDescent="0.3">
      <c r="A25" s="191" t="s">
        <v>39</v>
      </c>
      <c r="B25" s="105">
        <v>20.41</v>
      </c>
      <c r="C25" s="107" t="s">
        <v>38</v>
      </c>
      <c r="D25" s="155"/>
      <c r="E25" s="105">
        <v>250</v>
      </c>
      <c r="F25" s="108" t="str">
        <f t="shared" si="0"/>
        <v>$0.00</v>
      </c>
    </row>
    <row r="26" spans="1:8" ht="12.75" customHeight="1" x14ac:dyDescent="0.25">
      <c r="A26" s="138" t="s">
        <v>189</v>
      </c>
      <c r="B26" s="105"/>
      <c r="C26" s="107"/>
      <c r="D26" s="109"/>
      <c r="E26" s="105"/>
      <c r="F26" s="137">
        <f>SUM(F16:F25)</f>
        <v>0</v>
      </c>
    </row>
    <row r="27" spans="1:8" ht="9" customHeight="1" x14ac:dyDescent="0.25">
      <c r="A27" s="107"/>
      <c r="B27" s="105"/>
      <c r="C27" s="107"/>
      <c r="D27" s="109"/>
      <c r="E27" s="105"/>
      <c r="F27" s="105"/>
    </row>
    <row r="28" spans="1:8" ht="9" customHeight="1" x14ac:dyDescent="0.25">
      <c r="A28" s="107"/>
      <c r="B28" s="105"/>
      <c r="C28" s="107"/>
      <c r="D28" s="109"/>
      <c r="E28" s="105"/>
      <c r="F28" s="105"/>
    </row>
    <row r="29" spans="1:8" ht="13.8" x14ac:dyDescent="0.25">
      <c r="A29" s="136" t="s">
        <v>185</v>
      </c>
      <c r="B29" s="133" t="s">
        <v>29</v>
      </c>
      <c r="C29" s="133" t="s">
        <v>30</v>
      </c>
      <c r="D29" s="134" t="s">
        <v>31</v>
      </c>
      <c r="E29" s="133" t="s">
        <v>32</v>
      </c>
      <c r="F29" s="133" t="s">
        <v>33</v>
      </c>
    </row>
    <row r="30" spans="1:8" ht="13.8" x14ac:dyDescent="0.25">
      <c r="A30" s="191" t="s">
        <v>14</v>
      </c>
      <c r="B30" s="105">
        <v>0.73</v>
      </c>
      <c r="C30" s="107" t="s">
        <v>35</v>
      </c>
      <c r="D30" s="154"/>
      <c r="E30" s="105">
        <v>50</v>
      </c>
      <c r="F30" s="106" t="str">
        <f>IF(D30=0,"$0.00",IF((B30*D30)&gt;E30,B30*D30,E30))</f>
        <v>$0.00</v>
      </c>
    </row>
    <row r="31" spans="1:8" ht="13.8" x14ac:dyDescent="0.25">
      <c r="A31" s="191" t="s">
        <v>59</v>
      </c>
      <c r="B31" s="105">
        <v>0.73</v>
      </c>
      <c r="C31" s="107" t="s">
        <v>35</v>
      </c>
      <c r="D31" s="154"/>
      <c r="E31" s="105">
        <v>50</v>
      </c>
      <c r="F31" s="106" t="str">
        <f t="shared" ref="F31:F32" si="1">IF(D31=0,"$0.00",IF((B31*D31)&gt;E31,B31*D31,E31))</f>
        <v>$0.00</v>
      </c>
    </row>
    <row r="32" spans="1:8" ht="13.8" x14ac:dyDescent="0.25">
      <c r="A32" s="191" t="s">
        <v>40</v>
      </c>
      <c r="B32" s="105">
        <v>0.87</v>
      </c>
      <c r="C32" s="107" t="s">
        <v>35</v>
      </c>
      <c r="D32" s="155"/>
      <c r="E32" s="105">
        <v>50</v>
      </c>
      <c r="F32" s="106" t="str">
        <f t="shared" si="1"/>
        <v>$0.00</v>
      </c>
    </row>
    <row r="33" spans="1:6" ht="13.8" x14ac:dyDescent="0.25">
      <c r="A33" s="191" t="s">
        <v>92</v>
      </c>
      <c r="B33" s="105">
        <v>0.73</v>
      </c>
      <c r="C33" s="107" t="s">
        <v>47</v>
      </c>
      <c r="D33" s="154"/>
      <c r="E33" s="105">
        <v>50</v>
      </c>
      <c r="F33" s="106" t="str">
        <f>IF(D33=0,"$0.00",IF((B33*D33)&gt;E33,B33*D33,E33))</f>
        <v>$0.00</v>
      </c>
    </row>
    <row r="34" spans="1:6" ht="13.8" x14ac:dyDescent="0.25">
      <c r="A34" s="191" t="s">
        <v>41</v>
      </c>
      <c r="B34" s="105">
        <v>73.489999999999995</v>
      </c>
      <c r="C34" s="107" t="s">
        <v>18</v>
      </c>
      <c r="D34" s="155"/>
      <c r="E34" s="105">
        <v>0</v>
      </c>
      <c r="F34" s="106" t="str">
        <f t="shared" ref="F34:F37" si="2">IF(D34=0,"$0.00",IF((B34*D34)&gt;E34,B34*D34,E34))</f>
        <v>$0.00</v>
      </c>
    </row>
    <row r="35" spans="1:6" ht="13.8" x14ac:dyDescent="0.25">
      <c r="A35" s="191" t="s">
        <v>15</v>
      </c>
      <c r="B35" s="105">
        <v>147.01</v>
      </c>
      <c r="C35" s="107" t="s">
        <v>18</v>
      </c>
      <c r="D35" s="155"/>
      <c r="E35" s="105">
        <v>0</v>
      </c>
      <c r="F35" s="106" t="str">
        <f>IF(D35=0,"$0.00",IF((B35*D35)&gt;E35,B35*D35,E35))</f>
        <v>$0.00</v>
      </c>
    </row>
    <row r="36" spans="1:6" ht="13.8" x14ac:dyDescent="0.25">
      <c r="A36" s="191" t="s">
        <v>42</v>
      </c>
      <c r="B36" s="105">
        <v>147.01</v>
      </c>
      <c r="C36" s="107" t="s">
        <v>18</v>
      </c>
      <c r="D36" s="155"/>
      <c r="E36" s="105">
        <v>0</v>
      </c>
      <c r="F36" s="106" t="str">
        <f t="shared" si="2"/>
        <v>$0.00</v>
      </c>
    </row>
    <row r="37" spans="1:6" ht="14.4" thickBot="1" x14ac:dyDescent="0.3">
      <c r="A37" s="191" t="s">
        <v>43</v>
      </c>
      <c r="B37" s="105">
        <v>22.05</v>
      </c>
      <c r="C37" s="107" t="s">
        <v>38</v>
      </c>
      <c r="D37" s="155"/>
      <c r="E37" s="105">
        <v>240</v>
      </c>
      <c r="F37" s="108" t="str">
        <f t="shared" si="2"/>
        <v>$0.00</v>
      </c>
    </row>
    <row r="38" spans="1:6" ht="13.8" x14ac:dyDescent="0.25">
      <c r="A38" s="138" t="s">
        <v>190</v>
      </c>
      <c r="B38" s="105"/>
      <c r="C38" s="107"/>
      <c r="D38" s="109"/>
      <c r="E38" s="105"/>
      <c r="F38" s="139">
        <f>SUM(F30:F37)</f>
        <v>0</v>
      </c>
    </row>
    <row r="39" spans="1:6" ht="9" customHeight="1" x14ac:dyDescent="0.25">
      <c r="A39" s="107"/>
      <c r="B39" s="105"/>
      <c r="C39" s="107"/>
      <c r="D39" s="109"/>
      <c r="E39" s="105"/>
      <c r="F39" s="105"/>
    </row>
    <row r="40" spans="1:6" ht="9" customHeight="1" x14ac:dyDescent="0.25">
      <c r="A40" s="107"/>
      <c r="B40" s="105"/>
      <c r="C40" s="107"/>
      <c r="D40" s="109"/>
      <c r="E40" s="105"/>
      <c r="F40" s="105"/>
    </row>
    <row r="41" spans="1:6" ht="13.8" x14ac:dyDescent="0.25">
      <c r="A41" s="136" t="s">
        <v>186</v>
      </c>
      <c r="B41" s="133" t="s">
        <v>29</v>
      </c>
      <c r="C41" s="133" t="s">
        <v>30</v>
      </c>
      <c r="D41" s="134" t="s">
        <v>31</v>
      </c>
      <c r="E41" s="133" t="s">
        <v>32</v>
      </c>
      <c r="F41" s="133" t="s">
        <v>33</v>
      </c>
    </row>
    <row r="42" spans="1:6" ht="13.8" x14ac:dyDescent="0.25">
      <c r="A42" s="191" t="s">
        <v>44</v>
      </c>
      <c r="B42" s="105">
        <v>1.06</v>
      </c>
      <c r="C42" s="107" t="s">
        <v>35</v>
      </c>
      <c r="D42" s="154"/>
      <c r="E42" s="105">
        <v>180</v>
      </c>
      <c r="F42" s="106" t="str">
        <f>IF(D42=0,"$0.00",IF((B42*D42)&gt;E42,B42*D42,E42))</f>
        <v>$0.00</v>
      </c>
    </row>
    <row r="43" spans="1:6" ht="13.8" x14ac:dyDescent="0.25">
      <c r="A43" s="191" t="s">
        <v>45</v>
      </c>
      <c r="B43" s="105">
        <v>1.06</v>
      </c>
      <c r="C43" s="107" t="s">
        <v>35</v>
      </c>
      <c r="D43" s="155"/>
      <c r="E43" s="105">
        <v>180</v>
      </c>
      <c r="F43" s="106" t="str">
        <f>IF(D43=0,"$0.00",IF((B43*D43)&gt;E43,B43*D43,E43))</f>
        <v>$0.00</v>
      </c>
    </row>
    <row r="44" spans="1:6" ht="13.8" x14ac:dyDescent="0.25">
      <c r="A44" s="191" t="s">
        <v>46</v>
      </c>
      <c r="B44" s="105">
        <v>1.06</v>
      </c>
      <c r="C44" s="107" t="s">
        <v>35</v>
      </c>
      <c r="D44" s="155"/>
      <c r="E44" s="105">
        <v>180</v>
      </c>
      <c r="F44" s="106" t="str">
        <f>IF(D44=0,"$0.00",IF((B44*D44)&gt;E44,B44*D44,E44))</f>
        <v>$0.00</v>
      </c>
    </row>
    <row r="45" spans="1:6" ht="13.8" x14ac:dyDescent="0.25">
      <c r="A45" s="191" t="s">
        <v>60</v>
      </c>
      <c r="B45" s="105">
        <v>0.27</v>
      </c>
      <c r="C45" s="107" t="s">
        <v>47</v>
      </c>
      <c r="D45" s="155"/>
      <c r="E45" s="127">
        <v>50</v>
      </c>
      <c r="F45" s="106" t="str">
        <f>IF(D45=0,"$0.00",IF((B45*D45)&gt;E45,B45*D45,E45))</f>
        <v>$0.00</v>
      </c>
    </row>
    <row r="46" spans="1:6" ht="14.4" thickBot="1" x14ac:dyDescent="0.3">
      <c r="A46" s="191" t="s">
        <v>16</v>
      </c>
      <c r="B46" s="105">
        <v>2.77</v>
      </c>
      <c r="C46" s="107" t="s">
        <v>18</v>
      </c>
      <c r="D46" s="155"/>
      <c r="E46" s="105">
        <v>0</v>
      </c>
      <c r="F46" s="108" t="str">
        <f>IF(D46=0,"$0.00",IF((B46*D46)&gt;E46,B46*D46,E46))</f>
        <v>$0.00</v>
      </c>
    </row>
    <row r="47" spans="1:6" ht="13.8" x14ac:dyDescent="0.25">
      <c r="A47" s="138" t="s">
        <v>191</v>
      </c>
      <c r="B47" s="130"/>
      <c r="C47" s="131"/>
      <c r="D47" s="132"/>
      <c r="E47" s="130"/>
      <c r="F47" s="139">
        <f>SUM(F42:F46)</f>
        <v>0</v>
      </c>
    </row>
    <row r="48" spans="1:6" ht="9" customHeight="1" x14ac:dyDescent="0.25">
      <c r="A48" s="138"/>
      <c r="B48" s="130"/>
      <c r="C48" s="131"/>
      <c r="D48" s="132"/>
      <c r="E48" s="130"/>
      <c r="F48" s="139"/>
    </row>
    <row r="49" spans="1:6" ht="9" customHeight="1" x14ac:dyDescent="0.25">
      <c r="A49" s="138"/>
      <c r="B49" s="130"/>
      <c r="C49" s="131"/>
      <c r="D49" s="132"/>
      <c r="E49" s="130"/>
      <c r="F49" s="139"/>
    </row>
    <row r="50" spans="1:6" ht="13.8" x14ac:dyDescent="0.25">
      <c r="A50" s="136" t="s">
        <v>187</v>
      </c>
      <c r="B50" s="133" t="s">
        <v>29</v>
      </c>
      <c r="C50" s="133" t="s">
        <v>30</v>
      </c>
      <c r="D50" s="134" t="s">
        <v>31</v>
      </c>
      <c r="E50" s="133" t="s">
        <v>32</v>
      </c>
      <c r="F50" s="133" t="s">
        <v>33</v>
      </c>
    </row>
    <row r="51" spans="1:6" ht="13.8" x14ac:dyDescent="0.25">
      <c r="A51" s="191" t="s">
        <v>258</v>
      </c>
      <c r="B51" s="105"/>
      <c r="C51" s="107" t="s">
        <v>35</v>
      </c>
      <c r="D51" s="110">
        <f>D52+D53+D54</f>
        <v>0</v>
      </c>
      <c r="E51" s="105"/>
      <c r="F51" s="111" t="str">
        <f>IF(D51=0,"$0.00",SUM(
(IF(D52=0,0,IF((B52*D52)&gt;E52,B52*D52,E52)))+
(IF(D53=0,0,IF((B53*D53)&gt;E53,B53*D53,E53)))+
(IF(D54=0,0,IF((B54*D54)&gt;E54,B54*D54,E54)))
))</f>
        <v>$0.00</v>
      </c>
    </row>
    <row r="52" spans="1:6" ht="13.8" x14ac:dyDescent="0.25">
      <c r="A52" s="140" t="s">
        <v>198</v>
      </c>
      <c r="B52" s="127">
        <v>1</v>
      </c>
      <c r="C52" s="107" t="s">
        <v>35</v>
      </c>
      <c r="D52" s="154"/>
      <c r="E52" s="105">
        <v>150</v>
      </c>
      <c r="F52" s="145"/>
    </row>
    <row r="53" spans="1:6" ht="13.8" x14ac:dyDescent="0.25">
      <c r="A53" s="140" t="s">
        <v>199</v>
      </c>
      <c r="B53" s="127">
        <v>0.71</v>
      </c>
      <c r="C53" s="107" t="s">
        <v>35</v>
      </c>
      <c r="D53" s="154"/>
      <c r="E53" s="105">
        <v>90</v>
      </c>
      <c r="F53" s="145"/>
    </row>
    <row r="54" spans="1:6" ht="13.8" x14ac:dyDescent="0.25">
      <c r="A54" s="140" t="s">
        <v>197</v>
      </c>
      <c r="B54" s="127">
        <v>0.35</v>
      </c>
      <c r="C54" s="107" t="s">
        <v>35</v>
      </c>
      <c r="D54" s="154"/>
      <c r="E54" s="105">
        <v>90</v>
      </c>
      <c r="F54" s="145"/>
    </row>
    <row r="55" spans="1:6" ht="13.8" x14ac:dyDescent="0.25">
      <c r="A55" s="191" t="s">
        <v>257</v>
      </c>
      <c r="B55" s="127"/>
      <c r="C55" s="107" t="s">
        <v>35</v>
      </c>
      <c r="D55" s="110">
        <f>D56+D57+D58</f>
        <v>0</v>
      </c>
      <c r="E55" s="105"/>
      <c r="F55" s="111" t="str">
        <f>IF(D55=0,"$0.00",SUM(
(IF(D56=0,0,IF((B56*D56)&gt;E56,B56*D56,E56)))+
(IF(D57=0,0,IF((B57*D57)&gt;E57,B57*D57,E57)))+
(IF(D58=0,0,IF((B58*D58)&gt;E58,B58*D58,E58)))
))</f>
        <v>$0.00</v>
      </c>
    </row>
    <row r="56" spans="1:6" ht="13.8" x14ac:dyDescent="0.25">
      <c r="A56" s="140" t="s">
        <v>198</v>
      </c>
      <c r="B56" s="127">
        <v>1</v>
      </c>
      <c r="C56" s="107" t="s">
        <v>35</v>
      </c>
      <c r="D56" s="154"/>
      <c r="E56" s="105">
        <v>150</v>
      </c>
      <c r="F56" s="145"/>
    </row>
    <row r="57" spans="1:6" ht="13.8" x14ac:dyDescent="0.25">
      <c r="A57" s="140" t="s">
        <v>199</v>
      </c>
      <c r="B57" s="127">
        <v>0.71</v>
      </c>
      <c r="C57" s="107" t="s">
        <v>35</v>
      </c>
      <c r="D57" s="154"/>
      <c r="E57" s="105">
        <v>90</v>
      </c>
      <c r="F57" s="111"/>
    </row>
    <row r="58" spans="1:6" ht="13.8" x14ac:dyDescent="0.25">
      <c r="A58" s="140" t="s">
        <v>197</v>
      </c>
      <c r="B58" s="127">
        <v>0.35</v>
      </c>
      <c r="C58" s="107" t="s">
        <v>35</v>
      </c>
      <c r="D58" s="154"/>
      <c r="E58" s="105">
        <v>90</v>
      </c>
      <c r="F58" s="145"/>
    </row>
    <row r="59" spans="1:6" ht="13.8" x14ac:dyDescent="0.25">
      <c r="A59" s="138" t="s">
        <v>192</v>
      </c>
      <c r="B59" s="105"/>
      <c r="C59" s="107"/>
      <c r="D59" s="109"/>
      <c r="E59" s="105"/>
      <c r="F59" s="139">
        <f>SUM(F51+F55)</f>
        <v>0</v>
      </c>
    </row>
    <row r="60" spans="1:6" ht="9" customHeight="1" x14ac:dyDescent="0.25">
      <c r="A60" s="140"/>
      <c r="B60" s="105"/>
      <c r="C60" s="107"/>
      <c r="D60" s="135"/>
      <c r="E60" s="105"/>
      <c r="F60" s="145"/>
    </row>
    <row r="61" spans="1:6" ht="9" customHeight="1" x14ac:dyDescent="0.25">
      <c r="A61" s="140"/>
      <c r="B61" s="105"/>
      <c r="C61" s="107"/>
      <c r="D61" s="135"/>
      <c r="E61" s="105"/>
      <c r="F61" s="145"/>
    </row>
    <row r="62" spans="1:6" ht="13.8" x14ac:dyDescent="0.25">
      <c r="A62" s="141" t="s">
        <v>188</v>
      </c>
      <c r="B62" s="133" t="s">
        <v>29</v>
      </c>
      <c r="C62" s="133" t="s">
        <v>30</v>
      </c>
      <c r="D62" s="133" t="s">
        <v>31</v>
      </c>
      <c r="E62" s="133" t="s">
        <v>32</v>
      </c>
      <c r="F62" s="133" t="s">
        <v>33</v>
      </c>
    </row>
    <row r="63" spans="1:6" ht="13.8" x14ac:dyDescent="0.25">
      <c r="A63" s="192" t="s">
        <v>208</v>
      </c>
      <c r="B63" s="105">
        <v>114.04</v>
      </c>
      <c r="C63" s="107" t="s">
        <v>18</v>
      </c>
      <c r="D63" s="110">
        <f>D64+D65</f>
        <v>0</v>
      </c>
      <c r="E63" s="105">
        <v>0</v>
      </c>
      <c r="F63" s="111" t="str">
        <f t="shared" ref="F63:F79" si="3">IF(D63=0,"$0.00",IF((B63*D63)&gt;E63,B63*D63,E63))</f>
        <v>$0.00</v>
      </c>
    </row>
    <row r="64" spans="1:6" ht="13.8" x14ac:dyDescent="0.25">
      <c r="A64" s="140" t="s">
        <v>201</v>
      </c>
      <c r="B64" s="105"/>
      <c r="C64" s="107" t="s">
        <v>18</v>
      </c>
      <c r="D64" s="154"/>
      <c r="E64" s="105"/>
      <c r="F64" s="145"/>
    </row>
    <row r="65" spans="1:8" ht="13.8" x14ac:dyDescent="0.25">
      <c r="A65" s="140" t="s">
        <v>202</v>
      </c>
      <c r="B65" s="105"/>
      <c r="C65" s="107" t="s">
        <v>18</v>
      </c>
      <c r="D65" s="154"/>
      <c r="E65" s="105"/>
      <c r="F65" s="145"/>
    </row>
    <row r="66" spans="1:8" ht="13.8" x14ac:dyDescent="0.25">
      <c r="A66" s="192" t="s">
        <v>203</v>
      </c>
      <c r="B66" s="105">
        <v>3.56</v>
      </c>
      <c r="C66" s="107" t="s">
        <v>35</v>
      </c>
      <c r="D66" s="110">
        <f>D67+D68+D69+D70+D71+D72</f>
        <v>0</v>
      </c>
      <c r="E66" s="105">
        <v>240</v>
      </c>
      <c r="F66" s="111" t="str">
        <f t="shared" si="3"/>
        <v>$0.00</v>
      </c>
    </row>
    <row r="67" spans="1:8" ht="13.8" x14ac:dyDescent="0.25">
      <c r="A67" s="140" t="s">
        <v>201</v>
      </c>
      <c r="B67" s="105"/>
      <c r="C67" s="107" t="s">
        <v>35</v>
      </c>
      <c r="D67" s="154"/>
      <c r="E67" s="105"/>
      <c r="F67" s="145"/>
    </row>
    <row r="68" spans="1:8" ht="13.8" x14ac:dyDescent="0.25">
      <c r="A68" s="140" t="s">
        <v>204</v>
      </c>
      <c r="B68" s="105"/>
      <c r="C68" s="107" t="s">
        <v>35</v>
      </c>
      <c r="D68" s="155"/>
      <c r="E68" s="105"/>
      <c r="F68" s="145"/>
    </row>
    <row r="69" spans="1:8" ht="13.8" x14ac:dyDescent="0.25">
      <c r="A69" s="140" t="s">
        <v>205</v>
      </c>
      <c r="B69" s="105"/>
      <c r="C69" s="107" t="s">
        <v>35</v>
      </c>
      <c r="D69" s="155"/>
      <c r="E69" s="105"/>
      <c r="F69" s="145"/>
    </row>
    <row r="70" spans="1:8" ht="13.8" x14ac:dyDescent="0.25">
      <c r="A70" s="140" t="s">
        <v>251</v>
      </c>
      <c r="B70" s="105"/>
      <c r="C70" s="107" t="s">
        <v>35</v>
      </c>
      <c r="D70" s="155"/>
      <c r="E70" s="105"/>
      <c r="F70" s="145"/>
      <c r="H70" s="187"/>
    </row>
    <row r="71" spans="1:8" ht="13.8" x14ac:dyDescent="0.25">
      <c r="A71" s="140" t="s">
        <v>252</v>
      </c>
      <c r="B71" s="105"/>
      <c r="C71" s="107" t="s">
        <v>35</v>
      </c>
      <c r="D71" s="155"/>
      <c r="E71" s="105"/>
      <c r="F71" s="145"/>
      <c r="H71" s="187"/>
    </row>
    <row r="72" spans="1:8" ht="13.8" x14ac:dyDescent="0.25">
      <c r="A72" s="140" t="s">
        <v>206</v>
      </c>
      <c r="B72" s="105"/>
      <c r="C72" s="107" t="s">
        <v>35</v>
      </c>
      <c r="D72" s="155"/>
      <c r="E72" s="105"/>
      <c r="F72" s="145"/>
      <c r="H72" s="187"/>
    </row>
    <row r="73" spans="1:8" ht="13.8" x14ac:dyDescent="0.25">
      <c r="A73" s="192" t="s">
        <v>17</v>
      </c>
      <c r="B73" s="105">
        <v>71.36</v>
      </c>
      <c r="C73" s="107" t="s">
        <v>18</v>
      </c>
      <c r="D73" s="155"/>
      <c r="E73" s="105">
        <v>240</v>
      </c>
      <c r="F73" s="111" t="str">
        <f t="shared" si="3"/>
        <v>$0.00</v>
      </c>
    </row>
    <row r="74" spans="1:8" ht="13.8" x14ac:dyDescent="0.25">
      <c r="A74" s="192" t="s">
        <v>104</v>
      </c>
      <c r="B74" s="105">
        <v>1.96</v>
      </c>
      <c r="C74" s="107" t="s">
        <v>35</v>
      </c>
      <c r="D74" s="154"/>
      <c r="E74" s="105">
        <v>240</v>
      </c>
      <c r="F74" s="111" t="str">
        <f t="shared" si="3"/>
        <v>$0.00</v>
      </c>
    </row>
    <row r="75" spans="1:8" ht="13.8" x14ac:dyDescent="0.25">
      <c r="A75" s="192" t="s">
        <v>105</v>
      </c>
      <c r="B75" s="105">
        <v>77.98</v>
      </c>
      <c r="C75" s="107" t="s">
        <v>18</v>
      </c>
      <c r="D75" s="154"/>
      <c r="E75" s="105">
        <v>240</v>
      </c>
      <c r="F75" s="111" t="str">
        <f t="shared" si="3"/>
        <v>$0.00</v>
      </c>
    </row>
    <row r="76" spans="1:8" ht="13.8" x14ac:dyDescent="0.25">
      <c r="A76" s="192" t="s">
        <v>43</v>
      </c>
      <c r="B76" s="105">
        <v>21.42</v>
      </c>
      <c r="C76" s="107" t="s">
        <v>38</v>
      </c>
      <c r="D76" s="112">
        <f>D77+D78</f>
        <v>0</v>
      </c>
      <c r="E76" s="105">
        <v>240</v>
      </c>
      <c r="F76" s="111" t="str">
        <f t="shared" si="3"/>
        <v>$0.00</v>
      </c>
    </row>
    <row r="77" spans="1:8" ht="13.8" x14ac:dyDescent="0.25">
      <c r="A77" s="140" t="s">
        <v>201</v>
      </c>
      <c r="B77" s="105"/>
      <c r="C77" s="107" t="s">
        <v>38</v>
      </c>
      <c r="D77" s="155"/>
      <c r="E77" s="105"/>
      <c r="F77" s="145"/>
    </row>
    <row r="78" spans="1:8" ht="13.8" x14ac:dyDescent="0.25">
      <c r="A78" s="140" t="s">
        <v>202</v>
      </c>
      <c r="B78" s="105"/>
      <c r="C78" s="107" t="s">
        <v>38</v>
      </c>
      <c r="D78" s="155"/>
      <c r="E78" s="105"/>
      <c r="F78" s="145"/>
    </row>
    <row r="79" spans="1:8" ht="13.8" x14ac:dyDescent="0.25">
      <c r="A79" s="192" t="s">
        <v>207</v>
      </c>
      <c r="B79" s="105">
        <v>2.56</v>
      </c>
      <c r="C79" s="107" t="s">
        <v>35</v>
      </c>
      <c r="D79" s="112">
        <f>D80+D81</f>
        <v>0</v>
      </c>
      <c r="E79" s="105">
        <v>180</v>
      </c>
      <c r="F79" s="111" t="str">
        <f t="shared" si="3"/>
        <v>$0.00</v>
      </c>
    </row>
    <row r="80" spans="1:8" ht="13.8" x14ac:dyDescent="0.25">
      <c r="A80" s="140" t="s">
        <v>201</v>
      </c>
      <c r="B80" s="105"/>
      <c r="C80" s="107" t="s">
        <v>35</v>
      </c>
      <c r="D80" s="155"/>
      <c r="E80" s="105"/>
      <c r="F80" s="145"/>
    </row>
    <row r="81" spans="1:6" ht="14.4" thickBot="1" x14ac:dyDescent="0.3">
      <c r="A81" s="140" t="s">
        <v>202</v>
      </c>
      <c r="B81" s="105"/>
      <c r="C81" s="107" t="s">
        <v>35</v>
      </c>
      <c r="D81" s="155"/>
      <c r="E81" s="105"/>
      <c r="F81" s="146"/>
    </row>
    <row r="82" spans="1:6" ht="13.8" x14ac:dyDescent="0.25">
      <c r="A82" s="138" t="s">
        <v>193</v>
      </c>
      <c r="B82" s="105"/>
      <c r="C82" s="107"/>
      <c r="E82" s="105"/>
      <c r="F82" s="142">
        <f>SUM(F63:F81)</f>
        <v>0</v>
      </c>
    </row>
    <row r="83" spans="1:6" ht="9" customHeight="1" x14ac:dyDescent="0.25">
      <c r="A83" s="107"/>
      <c r="B83" s="105"/>
      <c r="C83" s="107"/>
      <c r="E83" s="105"/>
      <c r="F83" s="105"/>
    </row>
    <row r="84" spans="1:6" ht="9" customHeight="1" x14ac:dyDescent="0.25">
      <c r="A84" s="107"/>
      <c r="B84" s="105"/>
      <c r="C84" s="107"/>
      <c r="E84" s="105"/>
      <c r="F84" s="105"/>
    </row>
    <row r="85" spans="1:6" ht="13.8" x14ac:dyDescent="0.25">
      <c r="A85" s="141" t="s">
        <v>250</v>
      </c>
      <c r="B85" s="133" t="s">
        <v>29</v>
      </c>
      <c r="C85" s="133" t="s">
        <v>30</v>
      </c>
      <c r="D85" s="133" t="s">
        <v>31</v>
      </c>
      <c r="E85" s="133" t="s">
        <v>32</v>
      </c>
      <c r="F85" s="133" t="s">
        <v>33</v>
      </c>
    </row>
    <row r="86" spans="1:6" ht="13.8" x14ac:dyDescent="0.25">
      <c r="A86" s="143" t="s">
        <v>177</v>
      </c>
      <c r="B86" s="113">
        <v>205</v>
      </c>
      <c r="C86" s="109" t="s">
        <v>18</v>
      </c>
      <c r="D86" s="154"/>
      <c r="E86" s="114">
        <v>0</v>
      </c>
      <c r="F86" s="111" t="str">
        <f t="shared" ref="F86:F92" si="4">IF(D86=0,"$0.00",IF((B86*D86)&gt;E86,B86*D86,E86))</f>
        <v>$0.00</v>
      </c>
    </row>
    <row r="87" spans="1:6" ht="13.8" x14ac:dyDescent="0.25">
      <c r="A87" s="143" t="s">
        <v>178</v>
      </c>
      <c r="B87" s="113">
        <v>225</v>
      </c>
      <c r="C87" s="109" t="s">
        <v>18</v>
      </c>
      <c r="D87" s="154"/>
      <c r="E87" s="114">
        <v>0</v>
      </c>
      <c r="F87" s="111" t="str">
        <f t="shared" si="4"/>
        <v>$0.00</v>
      </c>
    </row>
    <row r="88" spans="1:6" ht="13.8" x14ac:dyDescent="0.25">
      <c r="A88" s="143" t="s">
        <v>179</v>
      </c>
      <c r="B88" s="113">
        <v>315</v>
      </c>
      <c r="C88" s="109" t="s">
        <v>18</v>
      </c>
      <c r="D88" s="154"/>
      <c r="E88" s="114">
        <v>0</v>
      </c>
      <c r="F88" s="111" t="str">
        <f t="shared" si="4"/>
        <v>$0.00</v>
      </c>
    </row>
    <row r="89" spans="1:6" ht="13.8" x14ac:dyDescent="0.25">
      <c r="A89" s="143" t="s">
        <v>180</v>
      </c>
      <c r="B89" s="113">
        <v>420</v>
      </c>
      <c r="C89" s="109" t="s">
        <v>18</v>
      </c>
      <c r="D89" s="154"/>
      <c r="E89" s="114">
        <v>0</v>
      </c>
      <c r="F89" s="111" t="str">
        <f t="shared" si="4"/>
        <v>$0.00</v>
      </c>
    </row>
    <row r="90" spans="1:6" ht="13.8" x14ac:dyDescent="0.25">
      <c r="A90" s="143" t="s">
        <v>184</v>
      </c>
      <c r="B90" s="113">
        <v>540</v>
      </c>
      <c r="C90" s="109" t="s">
        <v>18</v>
      </c>
      <c r="D90" s="154"/>
      <c r="E90" s="114">
        <v>0</v>
      </c>
      <c r="F90" s="111" t="str">
        <f t="shared" si="4"/>
        <v>$0.00</v>
      </c>
    </row>
    <row r="91" spans="1:6" ht="13.8" x14ac:dyDescent="0.25">
      <c r="A91" s="143" t="s">
        <v>181</v>
      </c>
      <c r="B91" s="113">
        <v>280</v>
      </c>
      <c r="C91" s="109" t="s">
        <v>18</v>
      </c>
      <c r="D91" s="154"/>
      <c r="E91" s="114">
        <v>0</v>
      </c>
      <c r="F91" s="111" t="str">
        <f t="shared" si="4"/>
        <v>$0.00</v>
      </c>
    </row>
    <row r="92" spans="1:6" ht="13.8" x14ac:dyDescent="0.25">
      <c r="A92" s="143" t="s">
        <v>182</v>
      </c>
      <c r="B92" s="113">
        <v>290</v>
      </c>
      <c r="C92" s="109" t="s">
        <v>18</v>
      </c>
      <c r="D92" s="154"/>
      <c r="E92" s="114">
        <v>0</v>
      </c>
      <c r="F92" s="111" t="str">
        <f t="shared" si="4"/>
        <v>$0.00</v>
      </c>
    </row>
    <row r="93" spans="1:6" ht="13.8" x14ac:dyDescent="0.25">
      <c r="A93" s="193" t="s">
        <v>183</v>
      </c>
      <c r="B93" s="189" t="s">
        <v>263</v>
      </c>
      <c r="C93" s="109" t="s">
        <v>18</v>
      </c>
      <c r="D93" s="154"/>
      <c r="E93" s="114">
        <v>0</v>
      </c>
      <c r="F93" s="111" t="str">
        <f>IF(D93=0,"$0.00","TBD*")</f>
        <v>$0.00</v>
      </c>
    </row>
    <row r="94" spans="1:6" ht="13.8" x14ac:dyDescent="0.25">
      <c r="A94" s="194" t="s">
        <v>262</v>
      </c>
      <c r="B94" s="113"/>
      <c r="C94" s="109"/>
      <c r="D94" s="135"/>
      <c r="E94" s="114"/>
      <c r="F94" s="111"/>
    </row>
    <row r="95" spans="1:6" ht="12" customHeight="1" x14ac:dyDescent="0.25">
      <c r="A95" s="138" t="s">
        <v>194</v>
      </c>
      <c r="F95" s="144">
        <f>SUM(F86:F93)</f>
        <v>0</v>
      </c>
    </row>
    <row r="96" spans="1:6" ht="9" customHeight="1" x14ac:dyDescent="0.25">
      <c r="A96" s="129"/>
      <c r="C96" s="107"/>
      <c r="E96" s="105"/>
      <c r="F96" s="105"/>
    </row>
    <row r="97" spans="1:8" ht="9" customHeight="1" x14ac:dyDescent="0.25">
      <c r="A97" s="129"/>
      <c r="C97" s="107"/>
      <c r="E97" s="105"/>
      <c r="F97" s="105"/>
    </row>
    <row r="98" spans="1:8" ht="13.8" x14ac:dyDescent="0.25">
      <c r="A98" s="152" t="s">
        <v>209</v>
      </c>
      <c r="B98" s="133" t="s">
        <v>29</v>
      </c>
      <c r="C98" s="133" t="s">
        <v>30</v>
      </c>
      <c r="D98" s="133" t="s">
        <v>31</v>
      </c>
      <c r="E98" s="133" t="s">
        <v>32</v>
      </c>
      <c r="F98" s="133" t="s">
        <v>33</v>
      </c>
    </row>
    <row r="99" spans="1:8" ht="27" customHeight="1" x14ac:dyDescent="0.25">
      <c r="A99" s="236" t="s">
        <v>261</v>
      </c>
      <c r="B99" s="236"/>
      <c r="C99" s="236"/>
      <c r="D99" s="236"/>
      <c r="E99" s="236"/>
      <c r="F99" s="236"/>
    </row>
    <row r="100" spans="1:8" ht="13.8" x14ac:dyDescent="0.25">
      <c r="A100" s="237" t="s">
        <v>255</v>
      </c>
      <c r="B100" s="237"/>
      <c r="C100" s="237"/>
      <c r="D100" s="237"/>
      <c r="E100" s="237"/>
      <c r="F100" s="237"/>
    </row>
    <row r="101" spans="1:8" ht="9" customHeight="1" x14ac:dyDescent="0.25">
      <c r="A101" s="188"/>
      <c r="B101" s="131"/>
      <c r="C101" s="131"/>
      <c r="D101" s="131"/>
      <c r="E101" s="131"/>
      <c r="F101" s="131"/>
    </row>
    <row r="102" spans="1:8" ht="12.75" customHeight="1" x14ac:dyDescent="0.25">
      <c r="A102" s="195" t="s">
        <v>260</v>
      </c>
      <c r="B102" s="104"/>
      <c r="C102" s="115"/>
      <c r="D102" s="121"/>
      <c r="E102" s="104"/>
      <c r="F102" s="104"/>
    </row>
    <row r="103" spans="1:8" ht="13.8" x14ac:dyDescent="0.25">
      <c r="A103" s="196" t="s">
        <v>246</v>
      </c>
      <c r="B103" s="104">
        <v>4.68</v>
      </c>
      <c r="C103" s="115" t="s">
        <v>47</v>
      </c>
      <c r="D103" s="154"/>
      <c r="E103" s="116">
        <v>0</v>
      </c>
      <c r="F103" s="117" t="str">
        <f t="shared" ref="F103:F105" si="5">IF(D103=0,"$0.00",IF((B103*D103)&gt;E103,B103*D103,E103))</f>
        <v>$0.00</v>
      </c>
      <c r="H103" s="186"/>
    </row>
    <row r="104" spans="1:8" ht="13.8" x14ac:dyDescent="0.25">
      <c r="A104" s="197" t="s">
        <v>247</v>
      </c>
      <c r="B104" s="104">
        <v>2.33</v>
      </c>
      <c r="C104" s="115" t="s">
        <v>47</v>
      </c>
      <c r="D104" s="155"/>
      <c r="E104" s="116">
        <v>0</v>
      </c>
      <c r="F104" s="117" t="str">
        <f t="shared" si="5"/>
        <v>$0.00</v>
      </c>
    </row>
    <row r="105" spans="1:8" ht="13.8" x14ac:dyDescent="0.25">
      <c r="A105" s="198" t="s">
        <v>259</v>
      </c>
      <c r="B105" s="104">
        <v>0.39</v>
      </c>
      <c r="C105" s="115" t="s">
        <v>47</v>
      </c>
      <c r="D105" s="155"/>
      <c r="E105" s="116">
        <v>0</v>
      </c>
      <c r="F105" s="117" t="str">
        <f t="shared" si="5"/>
        <v>$0.00</v>
      </c>
    </row>
    <row r="106" spans="1:8" ht="12.75" customHeight="1" x14ac:dyDescent="0.25">
      <c r="A106" s="195" t="s">
        <v>200</v>
      </c>
      <c r="B106" s="104"/>
      <c r="C106" s="115"/>
      <c r="D106" s="121"/>
      <c r="E106" s="104"/>
      <c r="F106" s="104"/>
    </row>
    <row r="107" spans="1:8" ht="13.8" x14ac:dyDescent="0.25">
      <c r="A107" s="196" t="s">
        <v>246</v>
      </c>
      <c r="B107" s="104">
        <v>28.06</v>
      </c>
      <c r="C107" s="115" t="s">
        <v>47</v>
      </c>
      <c r="D107" s="154"/>
      <c r="E107" s="116">
        <v>0</v>
      </c>
      <c r="F107" s="117" t="str">
        <f t="shared" ref="F107:F109" si="6">IF(D107=0,"$0.00",IF((B107*D107)&gt;E107,B107*D107,E107))</f>
        <v>$0.00</v>
      </c>
    </row>
    <row r="108" spans="1:8" ht="13.8" x14ac:dyDescent="0.25">
      <c r="A108" s="197" t="s">
        <v>247</v>
      </c>
      <c r="B108" s="104">
        <v>14.02</v>
      </c>
      <c r="C108" s="115" t="s">
        <v>47</v>
      </c>
      <c r="D108" s="155"/>
      <c r="E108" s="116">
        <v>0</v>
      </c>
      <c r="F108" s="117" t="str">
        <f t="shared" si="6"/>
        <v>$0.00</v>
      </c>
    </row>
    <row r="109" spans="1:8" ht="13.8" x14ac:dyDescent="0.25">
      <c r="A109" s="198" t="s">
        <v>259</v>
      </c>
      <c r="B109" s="104">
        <v>0.39</v>
      </c>
      <c r="C109" s="115" t="s">
        <v>47</v>
      </c>
      <c r="D109" s="155"/>
      <c r="E109" s="116">
        <v>0</v>
      </c>
      <c r="F109" s="117" t="str">
        <f t="shared" si="6"/>
        <v>$0.00</v>
      </c>
    </row>
    <row r="110" spans="1:8" ht="12.75" customHeight="1" x14ac:dyDescent="0.25">
      <c r="A110" s="195" t="s">
        <v>210</v>
      </c>
      <c r="B110" s="104"/>
      <c r="C110" s="115"/>
      <c r="D110" s="121"/>
      <c r="E110" s="104"/>
      <c r="F110" s="104"/>
    </row>
    <row r="111" spans="1:8" ht="13.8" x14ac:dyDescent="0.25">
      <c r="A111" s="196" t="s">
        <v>246</v>
      </c>
      <c r="B111" s="104">
        <v>62.35</v>
      </c>
      <c r="C111" s="118" t="s">
        <v>18</v>
      </c>
      <c r="D111" s="154"/>
      <c r="E111" s="116">
        <v>0</v>
      </c>
      <c r="F111" s="117" t="str">
        <f t="shared" ref="F111:F113" si="7">IF(D111=0,"$0.00",IF((B111*D111)&gt;E111,B111*D111,E111))</f>
        <v>$0.00</v>
      </c>
    </row>
    <row r="112" spans="1:8" ht="13.8" x14ac:dyDescent="0.25">
      <c r="A112" s="197" t="s">
        <v>247</v>
      </c>
      <c r="B112" s="104">
        <v>31.17</v>
      </c>
      <c r="C112" s="118" t="s">
        <v>18</v>
      </c>
      <c r="D112" s="155"/>
      <c r="E112" s="116">
        <v>0</v>
      </c>
      <c r="F112" s="117" t="str">
        <f t="shared" si="7"/>
        <v>$0.00</v>
      </c>
    </row>
    <row r="113" spans="1:6" ht="14.4" thickBot="1" x14ac:dyDescent="0.3">
      <c r="A113" s="198" t="s">
        <v>259</v>
      </c>
      <c r="B113" s="104">
        <v>7.79</v>
      </c>
      <c r="C113" s="118" t="s">
        <v>18</v>
      </c>
      <c r="D113" s="155"/>
      <c r="E113" s="116">
        <v>0</v>
      </c>
      <c r="F113" s="119" t="str">
        <f t="shared" si="7"/>
        <v>$0.00</v>
      </c>
    </row>
    <row r="114" spans="1:6" ht="13.8" x14ac:dyDescent="0.25">
      <c r="A114" s="138" t="s">
        <v>195</v>
      </c>
      <c r="B114" s="120"/>
      <c r="C114" s="118"/>
      <c r="D114" s="121"/>
      <c r="E114" s="120"/>
      <c r="F114" s="137">
        <f>SUM(F103:F105,F107,F108,F109,F111,F112,F113)</f>
        <v>0</v>
      </c>
    </row>
    <row r="115" spans="1:6" ht="9" customHeight="1" x14ac:dyDescent="0.25">
      <c r="A115" s="123"/>
      <c r="B115" s="122"/>
      <c r="C115" s="123"/>
      <c r="E115" s="122"/>
      <c r="F115" s="122"/>
    </row>
    <row r="116" spans="1:6" ht="9" customHeight="1" x14ac:dyDescent="0.25">
      <c r="A116" s="123"/>
      <c r="B116" s="122"/>
      <c r="C116" s="123"/>
      <c r="E116" s="122"/>
      <c r="F116" s="122"/>
    </row>
    <row r="117" spans="1:6" ht="13.8" x14ac:dyDescent="0.25">
      <c r="A117" s="240" t="s">
        <v>253</v>
      </c>
      <c r="B117" s="240"/>
      <c r="C117" s="240"/>
      <c r="D117" s="239"/>
      <c r="E117" s="239"/>
      <c r="F117" s="239"/>
    </row>
    <row r="118" spans="1:6" ht="13.5" customHeight="1" x14ac:dyDescent="0.25">
      <c r="A118" s="238" t="s">
        <v>215</v>
      </c>
      <c r="B118" s="238"/>
      <c r="C118" s="238"/>
      <c r="D118" s="238"/>
      <c r="E118" s="238"/>
      <c r="F118" s="238"/>
    </row>
    <row r="119" spans="1:6" ht="9" customHeight="1" x14ac:dyDescent="0.25">
      <c r="A119" s="147"/>
      <c r="B119" s="122"/>
      <c r="C119" s="123"/>
      <c r="E119" s="122"/>
      <c r="F119" s="122"/>
    </row>
    <row r="120" spans="1:6" ht="15.6" x14ac:dyDescent="0.3">
      <c r="A120" s="251" t="s">
        <v>212</v>
      </c>
      <c r="B120" s="251"/>
      <c r="C120" s="251"/>
      <c r="D120" s="251"/>
      <c r="E120" s="251"/>
      <c r="F120" s="251"/>
    </row>
    <row r="121" spans="1:6" ht="79.2" x14ac:dyDescent="0.25">
      <c r="A121" s="148" t="s">
        <v>213</v>
      </c>
      <c r="B121" s="252" t="s">
        <v>214</v>
      </c>
      <c r="C121" s="252"/>
      <c r="D121" s="253" t="s">
        <v>216</v>
      </c>
      <c r="E121" s="254"/>
      <c r="F121" s="254"/>
    </row>
    <row r="122" spans="1:6" ht="9" customHeight="1" x14ac:dyDescent="0.25">
      <c r="A122" s="123"/>
      <c r="B122" s="122"/>
      <c r="C122" s="123"/>
      <c r="E122" s="122"/>
      <c r="F122" s="122"/>
    </row>
    <row r="123" spans="1:6" ht="9" customHeight="1" thickBot="1" x14ac:dyDescent="0.3">
      <c r="A123" s="125"/>
      <c r="B123" s="124"/>
      <c r="C123" s="125"/>
      <c r="D123" s="126"/>
      <c r="E123" s="124"/>
      <c r="F123" s="124"/>
    </row>
    <row r="124" spans="1:6" ht="13.8" thickTop="1" x14ac:dyDescent="0.25">
      <c r="A124" s="156"/>
      <c r="B124" s="157"/>
      <c r="C124" s="156"/>
      <c r="D124" s="158"/>
      <c r="E124" s="157"/>
      <c r="F124" s="157"/>
    </row>
    <row r="125" spans="1:6" ht="15.6" x14ac:dyDescent="0.3">
      <c r="A125" s="255" t="s">
        <v>231</v>
      </c>
      <c r="B125" s="255"/>
      <c r="C125" s="255"/>
      <c r="D125" s="255"/>
      <c r="E125" s="255"/>
      <c r="F125" s="255"/>
    </row>
    <row r="126" spans="1:6" x14ac:dyDescent="0.25">
      <c r="A126" s="256" t="s">
        <v>232</v>
      </c>
      <c r="B126" s="256"/>
      <c r="C126" s="256"/>
      <c r="D126" s="256"/>
      <c r="E126" s="256"/>
      <c r="F126" s="256"/>
    </row>
    <row r="127" spans="1:6" ht="9" customHeight="1" x14ac:dyDescent="0.25">
      <c r="A127" s="156"/>
      <c r="B127" s="157"/>
      <c r="C127" s="156"/>
      <c r="D127" s="158"/>
      <c r="E127" s="157"/>
      <c r="F127" s="157"/>
    </row>
    <row r="128" spans="1:6" x14ac:dyDescent="0.25">
      <c r="A128" s="159" t="s">
        <v>219</v>
      </c>
      <c r="B128" s="160"/>
      <c r="C128" s="257" t="s">
        <v>217</v>
      </c>
      <c r="D128" s="257"/>
      <c r="E128" s="257"/>
      <c r="F128" s="161" t="s">
        <v>218</v>
      </c>
    </row>
    <row r="129" spans="1:6" x14ac:dyDescent="0.25">
      <c r="A129" s="162" t="s">
        <v>220</v>
      </c>
      <c r="B129" s="163">
        <f>F12</f>
        <v>100</v>
      </c>
      <c r="C129" s="164"/>
      <c r="D129" s="258" t="s">
        <v>235</v>
      </c>
      <c r="E129" s="259"/>
      <c r="F129" s="165">
        <f t="shared" ref="F129:F135" si="8">B129-C129</f>
        <v>100</v>
      </c>
    </row>
    <row r="130" spans="1:6" x14ac:dyDescent="0.25">
      <c r="A130" s="162" t="s">
        <v>221</v>
      </c>
      <c r="B130" s="166">
        <f>F26</f>
        <v>0</v>
      </c>
      <c r="C130" s="167">
        <v>0</v>
      </c>
      <c r="D130" s="249" t="s">
        <v>235</v>
      </c>
      <c r="E130" s="250"/>
      <c r="F130" s="165">
        <f t="shared" si="8"/>
        <v>0</v>
      </c>
    </row>
    <row r="131" spans="1:6" x14ac:dyDescent="0.25">
      <c r="A131" s="162" t="s">
        <v>222</v>
      </c>
      <c r="B131" s="166">
        <f>F38</f>
        <v>0</v>
      </c>
      <c r="C131" s="168">
        <v>0</v>
      </c>
      <c r="D131" s="249" t="s">
        <v>235</v>
      </c>
      <c r="E131" s="250"/>
      <c r="F131" s="165">
        <f t="shared" si="8"/>
        <v>0</v>
      </c>
    </row>
    <row r="132" spans="1:6" x14ac:dyDescent="0.25">
      <c r="A132" s="162" t="s">
        <v>223</v>
      </c>
      <c r="B132" s="166">
        <f>F47</f>
        <v>0</v>
      </c>
      <c r="C132" s="167">
        <v>0</v>
      </c>
      <c r="D132" s="249" t="s">
        <v>235</v>
      </c>
      <c r="E132" s="250"/>
      <c r="F132" s="165">
        <f t="shared" si="8"/>
        <v>0</v>
      </c>
    </row>
    <row r="133" spans="1:6" x14ac:dyDescent="0.25">
      <c r="A133" s="162" t="s">
        <v>224</v>
      </c>
      <c r="B133" s="166">
        <f>F59</f>
        <v>0</v>
      </c>
      <c r="C133" s="167">
        <v>0</v>
      </c>
      <c r="D133" s="249" t="s">
        <v>235</v>
      </c>
      <c r="E133" s="250"/>
      <c r="F133" s="165">
        <f t="shared" si="8"/>
        <v>0</v>
      </c>
    </row>
    <row r="134" spans="1:6" x14ac:dyDescent="0.25">
      <c r="A134" s="162" t="s">
        <v>225</v>
      </c>
      <c r="B134" s="166">
        <f>F82+F95</f>
        <v>0</v>
      </c>
      <c r="C134" s="167">
        <v>0</v>
      </c>
      <c r="D134" s="249" t="s">
        <v>235</v>
      </c>
      <c r="E134" s="250"/>
      <c r="F134" s="165">
        <f t="shared" si="8"/>
        <v>0</v>
      </c>
    </row>
    <row r="135" spans="1:6" x14ac:dyDescent="0.25">
      <c r="A135" s="162" t="s">
        <v>226</v>
      </c>
      <c r="B135" s="166">
        <f>F114</f>
        <v>0</v>
      </c>
      <c r="C135" s="167">
        <v>0</v>
      </c>
      <c r="D135" s="249" t="s">
        <v>235</v>
      </c>
      <c r="E135" s="250"/>
      <c r="F135" s="165">
        <f t="shared" si="8"/>
        <v>0</v>
      </c>
    </row>
    <row r="136" spans="1:6" ht="9" customHeight="1" x14ac:dyDescent="0.25">
      <c r="A136" s="169"/>
      <c r="B136" s="170"/>
      <c r="C136" s="168"/>
      <c r="D136" s="171"/>
      <c r="E136" s="171"/>
      <c r="F136" s="165"/>
    </row>
    <row r="137" spans="1:6" x14ac:dyDescent="0.25">
      <c r="A137" s="159" t="s">
        <v>233</v>
      </c>
      <c r="B137" s="160"/>
      <c r="C137" s="172"/>
      <c r="D137" s="173"/>
      <c r="E137" s="160"/>
      <c r="F137" s="174"/>
    </row>
    <row r="138" spans="1:6" ht="23.4" x14ac:dyDescent="0.25">
      <c r="A138" s="175" t="s">
        <v>227</v>
      </c>
      <c r="B138" s="176">
        <v>0</v>
      </c>
      <c r="C138" s="260" t="s">
        <v>234</v>
      </c>
      <c r="D138" s="260"/>
      <c r="E138" s="260"/>
      <c r="F138" s="260"/>
    </row>
    <row r="139" spans="1:6" ht="23.4" x14ac:dyDescent="0.25">
      <c r="A139" s="175" t="s">
        <v>228</v>
      </c>
      <c r="B139" s="176">
        <v>0</v>
      </c>
      <c r="C139" s="260" t="s">
        <v>234</v>
      </c>
      <c r="D139" s="260"/>
      <c r="E139" s="260"/>
      <c r="F139" s="260"/>
    </row>
    <row r="140" spans="1:6" ht="23.4" x14ac:dyDescent="0.25">
      <c r="A140" s="175" t="s">
        <v>229</v>
      </c>
      <c r="B140" s="176">
        <v>0</v>
      </c>
      <c r="C140" s="260" t="s">
        <v>234</v>
      </c>
      <c r="D140" s="260"/>
      <c r="E140" s="260"/>
      <c r="F140" s="260"/>
    </row>
    <row r="141" spans="1:6" ht="24" customHeight="1" x14ac:dyDescent="0.25">
      <c r="A141" s="175" t="s">
        <v>230</v>
      </c>
      <c r="B141" s="176">
        <v>0</v>
      </c>
      <c r="C141" s="260" t="s">
        <v>234</v>
      </c>
      <c r="D141" s="260"/>
      <c r="E141" s="260"/>
      <c r="F141" s="260"/>
    </row>
    <row r="142" spans="1:6" ht="9" customHeight="1" x14ac:dyDescent="0.25">
      <c r="A142" s="177"/>
      <c r="B142" s="157"/>
      <c r="C142" s="157"/>
      <c r="D142" s="158"/>
      <c r="E142" s="157"/>
      <c r="F142" s="157"/>
    </row>
    <row r="143" spans="1:6" ht="9" customHeight="1" x14ac:dyDescent="0.25">
      <c r="A143" s="177"/>
      <c r="B143" s="157"/>
      <c r="C143" s="157"/>
      <c r="D143" s="158"/>
      <c r="E143" s="157"/>
      <c r="F143" s="157"/>
    </row>
    <row r="144" spans="1:6" x14ac:dyDescent="0.25">
      <c r="A144" s="178" t="s">
        <v>236</v>
      </c>
      <c r="B144" s="178"/>
      <c r="C144" s="178"/>
      <c r="D144" s="179"/>
      <c r="E144" s="178"/>
      <c r="F144" s="180">
        <f>F129+F130+F131+F132+F133+F134+F135+B138+B139+B140+B141</f>
        <v>100</v>
      </c>
    </row>
    <row r="145" spans="1:6" ht="9" customHeight="1" x14ac:dyDescent="0.25">
      <c r="A145" s="181"/>
      <c r="B145" s="181"/>
      <c r="C145" s="181"/>
      <c r="D145" s="181"/>
      <c r="E145" s="181"/>
      <c r="F145" s="181"/>
    </row>
    <row r="146" spans="1:6" ht="9" customHeight="1" x14ac:dyDescent="0.25">
      <c r="A146" s="181"/>
      <c r="B146" s="181"/>
      <c r="C146" s="181"/>
      <c r="D146" s="181"/>
      <c r="E146" s="181"/>
      <c r="F146" s="181"/>
    </row>
    <row r="147" spans="1:6" x14ac:dyDescent="0.25">
      <c r="A147" s="182" t="s">
        <v>240</v>
      </c>
      <c r="B147" s="181"/>
      <c r="C147" s="181"/>
      <c r="D147" s="181"/>
      <c r="E147" s="181"/>
      <c r="F147" s="181"/>
    </row>
    <row r="148" spans="1:6" x14ac:dyDescent="0.25">
      <c r="A148" s="183" t="s">
        <v>241</v>
      </c>
      <c r="B148" s="184" t="str">
        <f>IF(OR(D111&gt;0,D112&gt;0,D113&gt;0),"Yes","No")</f>
        <v>No</v>
      </c>
      <c r="C148" s="158"/>
      <c r="D148" s="158"/>
      <c r="E148" s="158"/>
      <c r="F148" s="158"/>
    </row>
    <row r="149" spans="1:6" x14ac:dyDescent="0.25">
      <c r="A149" s="183" t="s">
        <v>242</v>
      </c>
      <c r="B149" s="185" t="str">
        <f>IF(OR(D51&gt;0,D55&gt;0,D79&gt;0,D103&gt;0,D104&gt;0,D105&gt;0,D107&gt;0,D108&gt;0,D109&gt;0),"Yes","No")</f>
        <v>No</v>
      </c>
      <c r="C149" s="158"/>
      <c r="D149" s="158"/>
      <c r="E149" s="158"/>
      <c r="F149" s="158"/>
    </row>
    <row r="150" spans="1:6" x14ac:dyDescent="0.25">
      <c r="A150" s="183" t="s">
        <v>243</v>
      </c>
      <c r="B150" s="185" t="str">
        <f>IF(OR(D16&gt;0,D17&gt;0,D18&gt;0,D19&gt;0,D20&gt;0,D21&gt;0,D22&gt;0,D23&gt;0,D24&gt;0,D25&gt;0),"Yes","No")</f>
        <v>No</v>
      </c>
      <c r="C150" s="158"/>
      <c r="D150" s="158"/>
      <c r="E150" s="158"/>
      <c r="F150" s="158"/>
    </row>
    <row r="151" spans="1:6" x14ac:dyDescent="0.25">
      <c r="A151" s="183" t="s">
        <v>244</v>
      </c>
      <c r="B151" s="185" t="str">
        <f>IF(OR(D63&gt;0,D66&gt;0,D76&gt;0,D79&gt;0),"Yes","No")</f>
        <v>No</v>
      </c>
      <c r="C151" s="158"/>
      <c r="D151" s="158"/>
      <c r="E151" s="158"/>
      <c r="F151" s="158"/>
    </row>
    <row r="152" spans="1:6" x14ac:dyDescent="0.25">
      <c r="A152" s="183" t="s">
        <v>245</v>
      </c>
      <c r="B152" s="185" t="str">
        <f>IF(D70&gt;0,"Yes","No")</f>
        <v>No</v>
      </c>
      <c r="C152" s="158"/>
      <c r="D152" s="158"/>
      <c r="E152" s="158"/>
      <c r="F152" s="158"/>
    </row>
    <row r="153" spans="1:6" ht="13.8" thickBot="1" x14ac:dyDescent="0.3">
      <c r="A153" s="202"/>
      <c r="B153" s="203"/>
      <c r="C153" s="204"/>
      <c r="D153" s="204"/>
      <c r="E153" s="204"/>
      <c r="F153" s="204"/>
    </row>
    <row r="154" spans="1:6" ht="13.8" thickTop="1" x14ac:dyDescent="0.25">
      <c r="A154" s="200"/>
      <c r="B154" s="201"/>
    </row>
    <row r="155" spans="1:6" x14ac:dyDescent="0.25">
      <c r="A155" s="200"/>
      <c r="B155" s="201"/>
    </row>
    <row r="156" spans="1:6" x14ac:dyDescent="0.25">
      <c r="A156" s="200"/>
      <c r="B156" s="201"/>
    </row>
    <row r="157" spans="1:6" x14ac:dyDescent="0.25">
      <c r="A157" s="200"/>
      <c r="B157" s="201"/>
    </row>
    <row r="158" spans="1:6" x14ac:dyDescent="0.25">
      <c r="A158" s="200"/>
      <c r="B158" s="201"/>
    </row>
    <row r="159" spans="1:6" x14ac:dyDescent="0.25">
      <c r="A159" s="200"/>
      <c r="B159" s="201"/>
    </row>
    <row r="160" spans="1:6" x14ac:dyDescent="0.25">
      <c r="A160" s="200"/>
      <c r="B160" s="201"/>
    </row>
    <row r="161" spans="1:6" x14ac:dyDescent="0.25">
      <c r="A161" s="200"/>
      <c r="B161" s="201"/>
    </row>
    <row r="162" spans="1:6" x14ac:dyDescent="0.25">
      <c r="A162" s="200"/>
      <c r="B162" s="201"/>
    </row>
    <row r="163" spans="1:6" x14ac:dyDescent="0.25">
      <c r="A163" s="200"/>
      <c r="B163" s="201"/>
    </row>
    <row r="164" spans="1:6" x14ac:dyDescent="0.25">
      <c r="A164" s="200"/>
      <c r="B164" s="201"/>
    </row>
    <row r="165" spans="1:6" x14ac:dyDescent="0.25">
      <c r="A165" s="200"/>
      <c r="B165" s="201"/>
    </row>
    <row r="166" spans="1:6" x14ac:dyDescent="0.25">
      <c r="A166" s="200"/>
      <c r="B166" s="201"/>
    </row>
    <row r="167" spans="1:6" x14ac:dyDescent="0.25">
      <c r="A167" s="200"/>
      <c r="B167" s="201"/>
    </row>
    <row r="168" spans="1:6" x14ac:dyDescent="0.25">
      <c r="A168" s="200"/>
      <c r="B168" s="201"/>
    </row>
    <row r="169" spans="1:6" x14ac:dyDescent="0.25">
      <c r="A169" s="200"/>
      <c r="B169" s="201"/>
    </row>
    <row r="170" spans="1:6" x14ac:dyDescent="0.25">
      <c r="A170" s="200"/>
      <c r="B170" s="201"/>
    </row>
    <row r="171" spans="1:6" x14ac:dyDescent="0.25">
      <c r="A171" s="200"/>
      <c r="B171" s="201"/>
    </row>
    <row r="172" spans="1:6" ht="12" customHeight="1" x14ac:dyDescent="0.25">
      <c r="A172" s="140"/>
      <c r="B172" s="105"/>
      <c r="C172" s="107"/>
      <c r="D172" s="135"/>
      <c r="E172" s="105"/>
      <c r="F172" s="199"/>
    </row>
  </sheetData>
  <sheetProtection algorithmName="SHA-512" hashValue="NS1c5XY+WNN2gpU/jDgRfSqaiqAl6KZ5MqAW30nUn3ZlVpbjEH0HsBAHdum+SmXM6e1EbwDz9gVgmGQvdrG8VQ==" saltValue="viYBx2pqjVHQS8UdbCJpKw==" spinCount="100000" sheet="1" objects="1" scenarios="1"/>
  <protectedRanges>
    <protectedRange sqref="B9 D16:D25 D30:D37 D42:D46 D56:D58 D64:D65 D67:D75 D77:D78 D80:D81 D86:D94 D103:D105 D107:D109 D111:D113 D117 B121 D121 D52:D54" name="Values for Applicant"/>
    <protectedRange sqref="C129:E135 B138:F141" name="Values for Internal Intake"/>
  </protectedRanges>
  <mergeCells count="28">
    <mergeCell ref="C141:F141"/>
    <mergeCell ref="D134:E134"/>
    <mergeCell ref="D135:E135"/>
    <mergeCell ref="C138:F138"/>
    <mergeCell ref="C139:F139"/>
    <mergeCell ref="C140:F140"/>
    <mergeCell ref="D133:E133"/>
    <mergeCell ref="A120:F120"/>
    <mergeCell ref="B121:C121"/>
    <mergeCell ref="D121:F121"/>
    <mergeCell ref="A125:F125"/>
    <mergeCell ref="A126:F126"/>
    <mergeCell ref="C128:E128"/>
    <mergeCell ref="D129:E129"/>
    <mergeCell ref="D130:E130"/>
    <mergeCell ref="D131:E131"/>
    <mergeCell ref="D132:E132"/>
    <mergeCell ref="A10:F10"/>
    <mergeCell ref="A2:F2"/>
    <mergeCell ref="A3:F3"/>
    <mergeCell ref="B4:F4"/>
    <mergeCell ref="A7:F7"/>
    <mergeCell ref="B9:F9"/>
    <mergeCell ref="A99:F99"/>
    <mergeCell ref="A100:F100"/>
    <mergeCell ref="A118:F118"/>
    <mergeCell ref="D117:F117"/>
    <mergeCell ref="A117:C117"/>
  </mergeCells>
  <conditionalFormatting sqref="F13:F14 F16:F25 F30:F37 F42:F46 F51:F61 F63:F81 F86:F94">
    <cfRule type="cellIs" priority="8" stopIfTrue="1" operator="greaterThanOrEqual">
      <formula>$E$17</formula>
    </cfRule>
  </conditionalFormatting>
  <conditionalFormatting sqref="F103:F105">
    <cfRule type="cellIs" priority="6" stopIfTrue="1" operator="greaterThanOrEqual">
      <formula>$E$17</formula>
    </cfRule>
  </conditionalFormatting>
  <conditionalFormatting sqref="F107:F109">
    <cfRule type="cellIs" priority="5" stopIfTrue="1" operator="greaterThanOrEqual">
      <formula>$E$17</formula>
    </cfRule>
  </conditionalFormatting>
  <conditionalFormatting sqref="F111:F113">
    <cfRule type="cellIs" priority="4" stopIfTrue="1" operator="greaterThanOrEqual">
      <formula>$E$17</formula>
    </cfRule>
  </conditionalFormatting>
  <conditionalFormatting sqref="F172">
    <cfRule type="cellIs" priority="1" stopIfTrue="1" operator="greaterThanOrEqual">
      <formula>$E$17</formula>
    </cfRule>
  </conditionalFormatting>
  <printOptions horizontalCentered="1"/>
  <pageMargins left="0.25" right="0.25" top="0.32" bottom="0.2" header="0.5" footer="0.3"/>
  <pageSetup scale="92" orientation="portrait" r:id="rId1"/>
  <headerFooter alignWithMargins="0">
    <oddFooter>&amp;LREVISED 01/01/2026&amp;CPUBLIC SPACE PERMIT FEE SCHEDULE&amp;RPAGE &amp;P of &amp;N</oddFooter>
  </headerFooter>
  <rowBreaks count="2" manualBreakCount="2">
    <brk id="61" max="16383" man="1"/>
    <brk id="11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 sqref="L3"/>
    </sheetView>
  </sheetViews>
  <sheetFormatPr defaultRowHeight="13.2" x14ac:dyDescent="0.25"/>
  <sheetData/>
  <phoneticPr fontId="16" type="noConversion"/>
  <printOptions horizontalCentered="1" verticalCentered="1"/>
  <pageMargins left="0.25" right="0.25" top="0.75" bottom="0.25" header="0.5" footer="0.5"/>
  <pageSetup orientation="portrait" r:id="rId1"/>
  <headerFooter alignWithMargins="0"/>
  <drawing r:id="rId2"/>
  <legacyDrawing r:id="rId3"/>
  <oleObjects>
    <mc:AlternateContent xmlns:mc="http://schemas.openxmlformats.org/markup-compatibility/2006">
      <mc:Choice Requires="x14">
        <oleObject progId="Acrobat Document" shapeId="10242" r:id="rId4">
          <objectPr defaultSize="0" r:id="rId5">
            <anchor moveWithCells="1">
              <from>
                <xdr:col>0</xdr:col>
                <xdr:colOff>0</xdr:colOff>
                <xdr:row>0</xdr:row>
                <xdr:rowOff>0</xdr:rowOff>
              </from>
              <to>
                <xdr:col>10</xdr:col>
                <xdr:colOff>449580</xdr:colOff>
                <xdr:row>56</xdr:row>
                <xdr:rowOff>121920</xdr:rowOff>
              </to>
            </anchor>
          </objectPr>
        </oleObject>
      </mc:Choice>
      <mc:Fallback>
        <oleObject progId="Acrobat Document" shapeId="10242"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1"/>
  <sheetViews>
    <sheetView workbookViewId="0"/>
  </sheetViews>
  <sheetFormatPr defaultRowHeight="13.2" x14ac:dyDescent="0.25"/>
  <sheetData>
    <row r="1" spans="2:12" ht="18" customHeight="1" x14ac:dyDescent="0.25">
      <c r="D1" s="261" t="s">
        <v>52</v>
      </c>
      <c r="E1" s="261"/>
      <c r="F1" s="261"/>
      <c r="G1" s="261"/>
      <c r="H1" s="261"/>
      <c r="I1" s="261"/>
    </row>
    <row r="2" spans="2:12" ht="5.25" customHeight="1" x14ac:dyDescent="0.25">
      <c r="D2" s="13"/>
      <c r="E2" s="13"/>
      <c r="F2" s="13"/>
      <c r="G2" s="13"/>
      <c r="H2" s="13"/>
    </row>
    <row r="3" spans="2:12" ht="18.75" customHeight="1" x14ac:dyDescent="0.25">
      <c r="D3" s="13"/>
      <c r="E3" s="261" t="s">
        <v>53</v>
      </c>
      <c r="F3" s="261"/>
      <c r="G3" s="261"/>
      <c r="H3" s="261"/>
    </row>
    <row r="4" spans="2:12" ht="5.25" customHeight="1" x14ac:dyDescent="0.25">
      <c r="D4" s="13"/>
      <c r="E4" s="13"/>
      <c r="F4" s="13"/>
      <c r="G4" s="13"/>
      <c r="H4" s="13"/>
    </row>
    <row r="5" spans="2:12" ht="15.6" x14ac:dyDescent="0.3">
      <c r="E5" s="262" t="s">
        <v>54</v>
      </c>
      <c r="F5" s="262"/>
      <c r="G5" s="262"/>
      <c r="H5" s="262"/>
    </row>
    <row r="8" spans="2:12" x14ac:dyDescent="0.25">
      <c r="F8" s="2"/>
      <c r="G8" s="3"/>
      <c r="K8" s="263" t="s">
        <v>55</v>
      </c>
    </row>
    <row r="9" spans="2:12" x14ac:dyDescent="0.25">
      <c r="F9" s="2"/>
      <c r="G9" s="3"/>
      <c r="K9" s="263"/>
    </row>
    <row r="10" spans="2:12" x14ac:dyDescent="0.25">
      <c r="F10" s="2"/>
      <c r="G10" s="3"/>
      <c r="K10" s="263"/>
    </row>
    <row r="11" spans="2:12" ht="21" x14ac:dyDescent="0.4">
      <c r="F11" s="2"/>
      <c r="G11" s="3"/>
      <c r="K11" s="263"/>
      <c r="L11" s="14" t="s">
        <v>56</v>
      </c>
    </row>
    <row r="12" spans="2:12" x14ac:dyDescent="0.25">
      <c r="F12" s="2"/>
      <c r="G12" s="3"/>
    </row>
    <row r="13" spans="2:12" x14ac:dyDescent="0.25">
      <c r="F13" s="2"/>
      <c r="G13" s="3"/>
    </row>
    <row r="14" spans="2:12" ht="13.8" thickBot="1" x14ac:dyDescent="0.3">
      <c r="B14" s="6"/>
      <c r="C14" s="6"/>
      <c r="D14" s="6"/>
      <c r="E14" s="7"/>
      <c r="F14" s="2"/>
      <c r="G14" s="3"/>
      <c r="H14" s="5"/>
      <c r="I14" s="6"/>
      <c r="J14" s="6"/>
      <c r="K14" s="6"/>
    </row>
    <row r="18" spans="2:11" ht="13.8" thickBot="1" x14ac:dyDescent="0.3">
      <c r="B18" s="6"/>
      <c r="C18" s="6"/>
      <c r="D18" s="6"/>
      <c r="E18" s="6"/>
      <c r="H18" s="6"/>
      <c r="I18" s="6"/>
      <c r="J18" s="6"/>
      <c r="K18" s="6"/>
    </row>
    <row r="19" spans="2:11" x14ac:dyDescent="0.25">
      <c r="F19" s="2"/>
      <c r="G19" s="3"/>
    </row>
    <row r="20" spans="2:11" x14ac:dyDescent="0.25">
      <c r="F20" s="2"/>
      <c r="G20" s="3"/>
    </row>
    <row r="21" spans="2:11" x14ac:dyDescent="0.25">
      <c r="F21" s="2"/>
      <c r="G21" s="3"/>
    </row>
    <row r="22" spans="2:11" x14ac:dyDescent="0.25">
      <c r="F22" s="2"/>
      <c r="G22" s="3"/>
    </row>
    <row r="23" spans="2:11" x14ac:dyDescent="0.25">
      <c r="F23" s="2"/>
      <c r="G23" s="3"/>
    </row>
    <row r="24" spans="2:11" x14ac:dyDescent="0.25">
      <c r="F24" s="2"/>
      <c r="G24" s="3"/>
    </row>
    <row r="25" spans="2:11" x14ac:dyDescent="0.25">
      <c r="F25" s="2"/>
      <c r="G25" s="3"/>
    </row>
    <row r="26" spans="2:11" x14ac:dyDescent="0.25">
      <c r="F26" s="2"/>
      <c r="G26" s="3"/>
    </row>
    <row r="27" spans="2:11" x14ac:dyDescent="0.25">
      <c r="F27" s="2"/>
      <c r="G27" s="3"/>
    </row>
    <row r="28" spans="2:11" x14ac:dyDescent="0.25">
      <c r="F28" s="2"/>
      <c r="G28" s="3"/>
    </row>
    <row r="29" spans="2:11" x14ac:dyDescent="0.25">
      <c r="F29" s="2"/>
      <c r="G29" s="3"/>
    </row>
    <row r="30" spans="2:11" ht="13.8" thickBot="1" x14ac:dyDescent="0.3">
      <c r="B30" s="6"/>
      <c r="C30" s="6"/>
      <c r="D30" s="6"/>
      <c r="E30" s="7"/>
      <c r="F30" s="2"/>
      <c r="G30" s="3"/>
      <c r="H30" s="5"/>
      <c r="I30" s="6"/>
      <c r="J30" s="6"/>
      <c r="K30" s="6"/>
    </row>
    <row r="34" spans="2:11" ht="13.8" thickBot="1" x14ac:dyDescent="0.3">
      <c r="B34" s="6"/>
      <c r="C34" s="6"/>
      <c r="D34" s="6"/>
      <c r="E34" s="6"/>
      <c r="H34" s="6"/>
      <c r="I34" s="6"/>
      <c r="J34" s="6"/>
      <c r="K34" s="6"/>
    </row>
    <row r="35" spans="2:11" x14ac:dyDescent="0.25">
      <c r="F35" s="2"/>
      <c r="G35" s="3"/>
    </row>
    <row r="36" spans="2:11" x14ac:dyDescent="0.25">
      <c r="F36" s="2"/>
      <c r="G36" s="3"/>
    </row>
    <row r="37" spans="2:11" x14ac:dyDescent="0.25">
      <c r="F37" s="2"/>
      <c r="G37" s="3"/>
    </row>
    <row r="38" spans="2:11" x14ac:dyDescent="0.25">
      <c r="F38" s="2"/>
      <c r="G38" s="3"/>
    </row>
    <row r="39" spans="2:11" x14ac:dyDescent="0.25">
      <c r="F39" s="2"/>
      <c r="G39" s="3"/>
    </row>
    <row r="40" spans="2:11" x14ac:dyDescent="0.25">
      <c r="F40" s="2"/>
      <c r="G40" s="3"/>
    </row>
    <row r="41" spans="2:11" x14ac:dyDescent="0.25">
      <c r="F41" s="2"/>
      <c r="G41" s="3"/>
    </row>
  </sheetData>
  <mergeCells count="4">
    <mergeCell ref="E3:H3"/>
    <mergeCell ref="E5:H5"/>
    <mergeCell ref="D1:I1"/>
    <mergeCell ref="K8:K11"/>
  </mergeCells>
  <phoneticPr fontId="0" type="noConversion"/>
  <printOptions horizontalCentered="1"/>
  <pageMargins left="0.75" right="0.75" top="0.5" bottom="0.2" header="0.5" footer="0.5"/>
  <pageSetup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8"/>
  <sheetViews>
    <sheetView zoomScale="160" zoomScaleNormal="160" workbookViewId="0">
      <selection activeCell="C28" sqref="C28:H28"/>
    </sheetView>
  </sheetViews>
  <sheetFormatPr defaultColWidth="9.109375" defaultRowHeight="10.199999999999999" customHeight="1" x14ac:dyDescent="0.25"/>
  <cols>
    <col min="3" max="3" width="9.109375" bestFit="1" customWidth="1"/>
    <col min="11" max="11" width="16.6640625" customWidth="1"/>
  </cols>
  <sheetData>
    <row r="1" spans="1:21" ht="18.75" customHeight="1" x14ac:dyDescent="0.3">
      <c r="A1" s="280" t="s">
        <v>75</v>
      </c>
      <c r="B1" s="280"/>
      <c r="C1" s="280"/>
      <c r="D1" s="280"/>
      <c r="E1" s="280"/>
      <c r="F1" s="280"/>
      <c r="G1" s="280"/>
      <c r="H1" s="280"/>
      <c r="I1" s="280"/>
      <c r="J1" s="280"/>
      <c r="K1" s="280"/>
    </row>
    <row r="2" spans="1:21" ht="10.95" customHeight="1" x14ac:dyDescent="0.25">
      <c r="A2" s="100"/>
      <c r="B2" s="100"/>
      <c r="C2" s="100"/>
      <c r="D2" s="52" t="s">
        <v>76</v>
      </c>
      <c r="E2" s="100"/>
      <c r="F2" s="100"/>
      <c r="G2" s="100"/>
      <c r="H2" s="100"/>
      <c r="I2" s="100"/>
      <c r="J2" s="100"/>
      <c r="K2" s="100"/>
    </row>
    <row r="3" spans="1:21" ht="12" customHeight="1" x14ac:dyDescent="0.25">
      <c r="A3" s="98" t="s">
        <v>106</v>
      </c>
      <c r="B3" s="98"/>
      <c r="C3" s="98"/>
      <c r="D3" s="98"/>
      <c r="E3" s="52" t="s">
        <v>107</v>
      </c>
      <c r="F3" s="98"/>
      <c r="G3" s="98"/>
      <c r="H3" s="98"/>
      <c r="I3" s="52" t="s">
        <v>174</v>
      </c>
      <c r="J3" s="98"/>
      <c r="K3" s="53"/>
    </row>
    <row r="4" spans="1:21" ht="10.199999999999999" customHeight="1" x14ac:dyDescent="0.25">
      <c r="A4" s="98"/>
      <c r="B4" s="98"/>
      <c r="C4" s="98"/>
      <c r="D4" s="98"/>
      <c r="E4" s="52" t="s">
        <v>108</v>
      </c>
      <c r="F4" s="98"/>
      <c r="G4" s="98"/>
      <c r="H4" s="54" t="s">
        <v>109</v>
      </c>
      <c r="I4" s="98"/>
      <c r="J4" s="98"/>
      <c r="K4" s="98"/>
    </row>
    <row r="5" spans="1:21" ht="10.199999999999999" customHeight="1" x14ac:dyDescent="0.25">
      <c r="A5" s="52"/>
      <c r="B5" s="52"/>
      <c r="C5" s="52"/>
      <c r="D5" s="52"/>
      <c r="E5" s="52" t="s">
        <v>110</v>
      </c>
      <c r="F5" s="52"/>
      <c r="G5" s="52"/>
      <c r="H5" s="52"/>
      <c r="I5" s="52"/>
      <c r="J5" s="52"/>
      <c r="K5" s="52"/>
    </row>
    <row r="6" spans="1:21" ht="10.199999999999999" customHeight="1" x14ac:dyDescent="0.25">
      <c r="A6" s="52"/>
      <c r="B6" s="52"/>
      <c r="C6" s="52"/>
      <c r="D6" s="52"/>
      <c r="E6" s="52" t="s">
        <v>77</v>
      </c>
      <c r="F6" s="52"/>
      <c r="G6" s="52"/>
      <c r="H6" s="52"/>
      <c r="I6" s="52"/>
      <c r="J6" s="52"/>
      <c r="K6" s="52"/>
    </row>
    <row r="7" spans="1:21" ht="10.199999999999999" customHeight="1" x14ac:dyDescent="0.25">
      <c r="A7" s="282" t="s">
        <v>78</v>
      </c>
      <c r="B7" s="282"/>
      <c r="C7" s="282"/>
      <c r="D7" s="282"/>
      <c r="E7" s="282"/>
      <c r="F7" s="282"/>
      <c r="G7" s="282"/>
      <c r="H7" s="282"/>
      <c r="I7" s="282"/>
      <c r="J7" s="282"/>
      <c r="K7" s="282"/>
    </row>
    <row r="8" spans="1:21" ht="10.199999999999999" customHeight="1" x14ac:dyDescent="0.25">
      <c r="A8" s="287" t="s">
        <v>93</v>
      </c>
      <c r="B8" s="287"/>
      <c r="C8" s="287"/>
      <c r="D8" s="287"/>
      <c r="E8" s="287"/>
      <c r="F8" s="287"/>
      <c r="G8" s="287"/>
      <c r="H8" s="287"/>
      <c r="I8" s="287"/>
      <c r="J8" s="287"/>
      <c r="K8" s="287"/>
    </row>
    <row r="9" spans="1:21" ht="13.95" customHeight="1" x14ac:dyDescent="0.25">
      <c r="A9" s="288" t="s">
        <v>79</v>
      </c>
      <c r="B9" s="289"/>
      <c r="C9" s="289"/>
      <c r="D9" s="289"/>
      <c r="E9" s="289"/>
      <c r="F9" s="289"/>
      <c r="G9" s="289"/>
      <c r="H9" s="289"/>
      <c r="I9" s="289"/>
      <c r="J9" s="289"/>
      <c r="K9" s="290"/>
    </row>
    <row r="10" spans="1:21" ht="10.95" customHeight="1" x14ac:dyDescent="0.25">
      <c r="A10" s="284" t="s">
        <v>80</v>
      </c>
      <c r="B10" s="285"/>
      <c r="C10" s="285"/>
      <c r="D10" s="285"/>
      <c r="E10" s="285"/>
      <c r="F10" s="285"/>
      <c r="G10" s="285"/>
      <c r="H10" s="285"/>
      <c r="I10" s="285"/>
      <c r="J10" s="285"/>
      <c r="K10" s="286"/>
    </row>
    <row r="11" spans="1:21" ht="10.95" customHeight="1" x14ac:dyDescent="0.25">
      <c r="A11" s="284" t="s">
        <v>81</v>
      </c>
      <c r="B11" s="285"/>
      <c r="C11" s="285"/>
      <c r="D11" s="285"/>
      <c r="E11" s="285"/>
      <c r="F11" s="285"/>
      <c r="G11" s="285"/>
      <c r="H11" s="285"/>
      <c r="I11" s="285"/>
      <c r="J11" s="285"/>
      <c r="K11" s="286"/>
    </row>
    <row r="12" spans="1:21" ht="10.95" customHeight="1" x14ac:dyDescent="0.25">
      <c r="A12" s="284" t="s">
        <v>82</v>
      </c>
      <c r="B12" s="285"/>
      <c r="C12" s="285"/>
      <c r="D12" s="285"/>
      <c r="E12" s="285"/>
      <c r="F12" s="285"/>
      <c r="G12" s="285"/>
      <c r="H12" s="285"/>
      <c r="I12" s="285"/>
      <c r="J12" s="285"/>
      <c r="K12" s="286"/>
    </row>
    <row r="13" spans="1:21" ht="9.6" customHeight="1" x14ac:dyDescent="0.25">
      <c r="A13" s="291" t="s">
        <v>83</v>
      </c>
      <c r="B13" s="292"/>
      <c r="C13" s="292"/>
      <c r="D13" s="292"/>
      <c r="E13" s="292"/>
      <c r="F13" s="292"/>
      <c r="G13" s="292"/>
      <c r="H13" s="292"/>
      <c r="I13" s="292"/>
      <c r="J13" s="292"/>
      <c r="K13" s="293"/>
    </row>
    <row r="14" spans="1:21" ht="9.6" customHeight="1" x14ac:dyDescent="0.25"/>
    <row r="15" spans="1:21" ht="10.95" customHeight="1" x14ac:dyDescent="0.25">
      <c r="A15" s="305" t="s">
        <v>173</v>
      </c>
      <c r="B15" s="305"/>
      <c r="C15" s="305"/>
      <c r="D15" s="305"/>
      <c r="E15" s="305"/>
      <c r="F15" s="305"/>
      <c r="G15" s="305"/>
      <c r="H15" s="305"/>
      <c r="I15" s="305"/>
      <c r="J15" s="305"/>
      <c r="K15" s="305"/>
      <c r="L15" s="22"/>
      <c r="M15" s="23"/>
      <c r="N15" s="23"/>
      <c r="O15" s="23"/>
      <c r="P15" s="23"/>
      <c r="Q15" s="23"/>
      <c r="R15" s="23"/>
      <c r="S15" s="23"/>
      <c r="T15" s="23"/>
      <c r="U15" s="23"/>
    </row>
    <row r="16" spans="1:21" ht="10.95" customHeight="1" x14ac:dyDescent="0.25">
      <c r="A16" s="305"/>
      <c r="B16" s="305"/>
      <c r="C16" s="305"/>
      <c r="D16" s="305"/>
      <c r="E16" s="305"/>
      <c r="F16" s="305"/>
      <c r="G16" s="305"/>
      <c r="H16" s="305"/>
      <c r="I16" s="305"/>
      <c r="J16" s="305"/>
      <c r="K16" s="305"/>
      <c r="L16" s="22"/>
      <c r="M16" s="22"/>
      <c r="N16" s="22"/>
      <c r="O16" s="22"/>
      <c r="P16" s="22"/>
      <c r="Q16" s="22"/>
      <c r="R16" s="22"/>
      <c r="S16" s="22"/>
      <c r="T16" s="22"/>
      <c r="U16" s="22"/>
    </row>
    <row r="17" spans="1:11" ht="10.95" customHeight="1" x14ac:dyDescent="0.25"/>
    <row r="18" spans="1:11" ht="10.95" customHeight="1" x14ac:dyDescent="0.25">
      <c r="A18" s="305" t="s">
        <v>84</v>
      </c>
      <c r="B18" s="305"/>
      <c r="C18" s="305"/>
      <c r="D18" s="305"/>
      <c r="E18" s="305"/>
      <c r="F18" s="305"/>
      <c r="G18" s="305"/>
      <c r="H18" s="305"/>
      <c r="I18" s="305"/>
      <c r="J18" s="305"/>
      <c r="K18" s="305"/>
    </row>
    <row r="19" spans="1:11" ht="10.95" customHeight="1" x14ac:dyDescent="0.25">
      <c r="A19" s="305"/>
      <c r="B19" s="305"/>
      <c r="C19" s="305"/>
      <c r="D19" s="305"/>
      <c r="E19" s="305"/>
      <c r="F19" s="305"/>
      <c r="G19" s="305"/>
      <c r="H19" s="305"/>
      <c r="I19" s="305"/>
      <c r="J19" s="305"/>
      <c r="K19" s="305"/>
    </row>
    <row r="20" spans="1:11" ht="10.95" customHeight="1" x14ac:dyDescent="0.25"/>
    <row r="21" spans="1:11" ht="10.95" customHeight="1" x14ac:dyDescent="0.25">
      <c r="A21" s="22" t="s">
        <v>85</v>
      </c>
    </row>
    <row r="22" spans="1:11" ht="10.95" customHeight="1" x14ac:dyDescent="0.25">
      <c r="A22" s="22" t="s">
        <v>86</v>
      </c>
    </row>
    <row r="24" spans="1:11" ht="10.199999999999999" customHeight="1" x14ac:dyDescent="0.25">
      <c r="A24" s="30" t="s">
        <v>111</v>
      </c>
      <c r="B24" s="302"/>
      <c r="C24" s="270"/>
      <c r="D24" s="270"/>
      <c r="E24" s="31" t="s">
        <v>112</v>
      </c>
      <c r="F24" s="279"/>
      <c r="G24" s="270"/>
      <c r="H24" s="270"/>
      <c r="I24" s="270"/>
      <c r="J24" s="35" t="s">
        <v>9</v>
      </c>
      <c r="K24" s="99"/>
    </row>
    <row r="25" spans="1:11" ht="10.199999999999999" customHeight="1" x14ac:dyDescent="0.25">
      <c r="A25" s="33"/>
      <c r="B25" s="33"/>
      <c r="C25" s="33"/>
      <c r="D25" s="33"/>
      <c r="E25" s="33"/>
      <c r="F25" s="33"/>
      <c r="G25" s="33"/>
      <c r="H25" s="33"/>
      <c r="I25" s="33"/>
      <c r="J25" s="33"/>
      <c r="K25" s="33"/>
    </row>
    <row r="26" spans="1:11" ht="10.199999999999999" customHeight="1" x14ac:dyDescent="0.25">
      <c r="A26" s="33"/>
      <c r="B26" s="33"/>
      <c r="C26" s="33"/>
      <c r="D26" s="33"/>
      <c r="E26" s="33"/>
      <c r="F26" s="33"/>
      <c r="G26" s="33"/>
      <c r="H26" s="33"/>
      <c r="I26" s="33"/>
      <c r="J26" s="33"/>
      <c r="K26" s="33"/>
    </row>
    <row r="27" spans="1:11" ht="10.199999999999999" customHeight="1" x14ac:dyDescent="0.25">
      <c r="A27" s="33"/>
      <c r="B27" s="33"/>
      <c r="C27" s="33"/>
      <c r="D27" s="33"/>
      <c r="E27" s="33"/>
      <c r="F27" s="33"/>
      <c r="G27" s="33"/>
      <c r="H27" s="33"/>
      <c r="I27" s="33"/>
      <c r="J27" s="33"/>
      <c r="K27" s="33"/>
    </row>
    <row r="28" spans="1:11" ht="10.199999999999999" customHeight="1" x14ac:dyDescent="0.25">
      <c r="A28" s="23" t="s">
        <v>113</v>
      </c>
      <c r="B28" s="33"/>
      <c r="C28" s="271"/>
      <c r="D28" s="271"/>
      <c r="E28" s="271"/>
      <c r="F28" s="271"/>
      <c r="G28" s="271"/>
      <c r="H28" s="271"/>
      <c r="I28" s="27" t="s">
        <v>114</v>
      </c>
      <c r="J28" s="271"/>
      <c r="K28" s="271"/>
    </row>
    <row r="29" spans="1:11" ht="10.199999999999999" customHeight="1" x14ac:dyDescent="0.25">
      <c r="A29" s="32"/>
      <c r="B29" s="32"/>
      <c r="C29" s="32"/>
      <c r="D29" s="32"/>
      <c r="E29" s="32"/>
      <c r="F29" s="32"/>
      <c r="G29" s="32"/>
      <c r="H29" s="307"/>
      <c r="I29" s="308"/>
      <c r="J29" s="308"/>
      <c r="K29" s="308"/>
    </row>
    <row r="30" spans="1:11" ht="10.199999999999999" customHeight="1" x14ac:dyDescent="0.25">
      <c r="A30" s="23" t="s">
        <v>115</v>
      </c>
      <c r="B30" s="33"/>
      <c r="C30" s="33"/>
      <c r="D30" s="271"/>
      <c r="E30" s="271"/>
      <c r="F30" s="271"/>
      <c r="G30" s="271"/>
      <c r="H30" s="271"/>
      <c r="I30" s="271"/>
      <c r="J30" s="271"/>
      <c r="K30" s="271"/>
    </row>
    <row r="31" spans="1:11" ht="10.199999999999999" customHeight="1" x14ac:dyDescent="0.25">
      <c r="A31" s="32"/>
      <c r="B31" s="32"/>
      <c r="C31" s="32"/>
      <c r="D31" s="32"/>
      <c r="E31" s="32"/>
      <c r="F31" s="32"/>
      <c r="G31" s="32"/>
      <c r="H31" s="32"/>
      <c r="I31" s="32"/>
      <c r="J31" s="32"/>
      <c r="K31" s="32"/>
    </row>
    <row r="32" spans="1:11" s="102" customFormat="1" ht="10.95" customHeight="1" thickBot="1" x14ac:dyDescent="0.25">
      <c r="A32" s="23" t="s">
        <v>116</v>
      </c>
      <c r="B32" s="33"/>
      <c r="C32" s="33"/>
      <c r="D32" s="33"/>
      <c r="E32" s="25" t="s">
        <v>117</v>
      </c>
      <c r="F32" s="33"/>
      <c r="G32" s="25" t="s">
        <v>118</v>
      </c>
      <c r="H32" s="33"/>
      <c r="I32" s="25" t="s">
        <v>119</v>
      </c>
      <c r="J32" s="33"/>
      <c r="K32" s="25" t="s">
        <v>120</v>
      </c>
    </row>
    <row r="33" spans="1:11" ht="10.199999999999999" customHeight="1" x14ac:dyDescent="0.25">
      <c r="A33" s="34"/>
      <c r="B33" s="34"/>
      <c r="C33" s="34"/>
      <c r="D33" s="34"/>
      <c r="E33" s="34"/>
      <c r="F33" s="34"/>
      <c r="G33" s="34"/>
      <c r="H33" s="34"/>
      <c r="I33" s="34"/>
      <c r="J33" s="34"/>
      <c r="K33" s="34"/>
    </row>
    <row r="34" spans="1:11" ht="10.199999999999999" customHeight="1" x14ac:dyDescent="0.25">
      <c r="A34" s="23" t="s">
        <v>121</v>
      </c>
      <c r="B34" s="271"/>
      <c r="C34" s="271"/>
      <c r="D34" s="271"/>
      <c r="E34" s="271"/>
      <c r="F34" s="271"/>
      <c r="G34" s="271"/>
      <c r="H34" s="271"/>
      <c r="I34" s="271"/>
      <c r="J34" s="271"/>
      <c r="K34" s="271"/>
    </row>
    <row r="35" spans="1:11" ht="10.199999999999999" customHeight="1" x14ac:dyDescent="0.25">
      <c r="A35" s="32"/>
      <c r="B35" s="32"/>
      <c r="C35" s="32"/>
      <c r="D35" s="32"/>
      <c r="E35" s="32"/>
      <c r="F35" s="32"/>
      <c r="G35" s="32"/>
      <c r="H35" s="32"/>
      <c r="I35" s="32"/>
      <c r="J35" s="32"/>
      <c r="K35" s="32"/>
    </row>
    <row r="36" spans="1:11" ht="10.199999999999999" customHeight="1" x14ac:dyDescent="0.25">
      <c r="A36" s="30" t="s">
        <v>172</v>
      </c>
      <c r="B36" s="29"/>
      <c r="C36" s="29"/>
      <c r="D36" s="279"/>
      <c r="E36" s="279"/>
      <c r="F36" s="30" t="s">
        <v>171</v>
      </c>
      <c r="G36" s="279"/>
      <c r="H36" s="279"/>
      <c r="I36" s="30" t="s">
        <v>170</v>
      </c>
      <c r="J36" s="279"/>
      <c r="K36" s="279"/>
    </row>
    <row r="37" spans="1:11" ht="10.199999999999999" customHeight="1" x14ac:dyDescent="0.25">
      <c r="A37" s="33"/>
      <c r="B37" s="33"/>
      <c r="C37" s="33"/>
      <c r="D37" s="33"/>
      <c r="E37" s="33"/>
      <c r="F37" s="33"/>
      <c r="G37" s="33"/>
      <c r="H37" s="33"/>
      <c r="I37" s="33"/>
      <c r="J37" s="33"/>
      <c r="K37" s="33"/>
    </row>
    <row r="38" spans="1:11" ht="10.199999999999999" customHeight="1" x14ac:dyDescent="0.25">
      <c r="A38" s="23" t="s">
        <v>122</v>
      </c>
      <c r="B38" s="33"/>
      <c r="C38" s="36"/>
      <c r="D38" s="25" t="s">
        <v>123</v>
      </c>
      <c r="E38" s="36"/>
      <c r="F38" s="25" t="s">
        <v>124</v>
      </c>
      <c r="G38" s="33"/>
      <c r="H38" s="37"/>
      <c r="I38" s="27" t="s">
        <v>125</v>
      </c>
      <c r="J38" s="37"/>
      <c r="K38" s="29"/>
    </row>
    <row r="39" spans="1:11" ht="10.199999999999999" customHeight="1" x14ac:dyDescent="0.25">
      <c r="A39" s="32"/>
      <c r="B39" s="32"/>
      <c r="C39" s="32"/>
      <c r="D39" s="32"/>
      <c r="E39" s="32"/>
      <c r="F39" s="32"/>
      <c r="G39" s="32"/>
      <c r="H39" s="32"/>
      <c r="I39" s="32"/>
      <c r="J39" s="32"/>
      <c r="K39" s="33"/>
    </row>
    <row r="40" spans="1:11" ht="10.199999999999999" customHeight="1" x14ac:dyDescent="0.25">
      <c r="A40" s="26" t="s">
        <v>87</v>
      </c>
      <c r="B40" s="33"/>
      <c r="C40" s="33"/>
      <c r="D40" s="33"/>
      <c r="E40" s="33"/>
      <c r="F40" s="33"/>
      <c r="G40" s="33"/>
      <c r="H40" s="26" t="s">
        <v>88</v>
      </c>
      <c r="I40" s="33"/>
      <c r="J40" s="33"/>
      <c r="K40" s="33"/>
    </row>
    <row r="41" spans="1:11" ht="10.199999999999999" customHeight="1" x14ac:dyDescent="0.25">
      <c r="A41" s="33"/>
      <c r="B41" s="33"/>
      <c r="C41" s="33"/>
      <c r="D41" s="33"/>
      <c r="E41" s="33"/>
      <c r="F41" s="33"/>
      <c r="G41" s="33"/>
      <c r="H41" s="33"/>
      <c r="I41" s="33"/>
      <c r="J41" s="33"/>
      <c r="K41" s="33"/>
    </row>
    <row r="42" spans="1:11" ht="10.199999999999999" customHeight="1" x14ac:dyDescent="0.25">
      <c r="A42" s="30" t="s">
        <v>126</v>
      </c>
      <c r="B42" s="38"/>
      <c r="C42" s="271"/>
      <c r="D42" s="270"/>
      <c r="E42" s="270"/>
      <c r="F42" s="33"/>
      <c r="G42" s="28" t="s">
        <v>127</v>
      </c>
      <c r="H42" s="29"/>
      <c r="I42" s="267"/>
      <c r="J42" s="268"/>
      <c r="K42" s="268"/>
    </row>
    <row r="43" spans="1:11" ht="10.199999999999999" customHeight="1" x14ac:dyDescent="0.25">
      <c r="A43" s="33"/>
      <c r="B43" s="33"/>
      <c r="C43" s="33"/>
      <c r="D43" s="33"/>
      <c r="E43" s="33"/>
      <c r="F43" s="33"/>
      <c r="G43" s="33"/>
      <c r="H43" s="33"/>
      <c r="I43" s="33"/>
      <c r="J43" s="33"/>
      <c r="K43" s="33"/>
    </row>
    <row r="44" spans="1:11" ht="10.199999999999999" customHeight="1" x14ac:dyDescent="0.25">
      <c r="A44" s="30" t="s">
        <v>128</v>
      </c>
      <c r="B44" s="271"/>
      <c r="C44" s="271"/>
      <c r="D44" s="271"/>
      <c r="E44" s="271"/>
      <c r="F44" s="33"/>
      <c r="G44" s="28" t="s">
        <v>129</v>
      </c>
      <c r="H44" s="269"/>
      <c r="I44" s="270"/>
      <c r="J44" s="270"/>
      <c r="K44" s="270"/>
    </row>
    <row r="45" spans="1:11" ht="10.199999999999999" customHeight="1" x14ac:dyDescent="0.25">
      <c r="A45" s="33"/>
      <c r="B45" s="33"/>
      <c r="C45" s="33"/>
      <c r="D45" s="33"/>
      <c r="E45" s="33"/>
      <c r="F45" s="33"/>
      <c r="G45" s="33"/>
      <c r="H45" s="33"/>
      <c r="I45" s="33"/>
      <c r="J45" s="33"/>
      <c r="K45" s="33"/>
    </row>
    <row r="46" spans="1:11" ht="10.199999999999999" customHeight="1" x14ac:dyDescent="0.25">
      <c r="A46" s="30" t="s">
        <v>130</v>
      </c>
      <c r="B46" s="40"/>
      <c r="C46" s="31" t="s">
        <v>131</v>
      </c>
      <c r="D46" s="101"/>
      <c r="E46" s="41" t="s">
        <v>132</v>
      </c>
      <c r="F46" s="33"/>
      <c r="G46" s="28" t="s">
        <v>133</v>
      </c>
      <c r="H46" s="271"/>
      <c r="I46" s="270"/>
      <c r="J46" s="42" t="s">
        <v>134</v>
      </c>
      <c r="K46" s="42" t="s">
        <v>135</v>
      </c>
    </row>
    <row r="47" spans="1:11" ht="10.199999999999999" customHeight="1" x14ac:dyDescent="0.25">
      <c r="A47" s="32"/>
      <c r="B47" s="32"/>
      <c r="C47" s="32"/>
      <c r="D47" s="32"/>
      <c r="E47" s="32"/>
      <c r="F47" s="33"/>
      <c r="G47" s="33"/>
      <c r="H47" s="33"/>
      <c r="I47" s="33"/>
      <c r="J47" s="33"/>
      <c r="K47" s="33"/>
    </row>
    <row r="48" spans="1:11" ht="10.199999999999999" customHeight="1" x14ac:dyDescent="0.25">
      <c r="A48" s="30" t="s">
        <v>136</v>
      </c>
      <c r="B48" s="271"/>
      <c r="C48" s="271"/>
      <c r="D48" s="271"/>
      <c r="E48" s="271"/>
      <c r="F48" s="33"/>
      <c r="G48" s="28" t="s">
        <v>137</v>
      </c>
      <c r="H48" s="271"/>
      <c r="I48" s="270"/>
      <c r="J48" s="270"/>
      <c r="K48" s="270"/>
    </row>
    <row r="49" spans="1:11" ht="10.199999999999999" customHeight="1" x14ac:dyDescent="0.25">
      <c r="A49" s="32"/>
      <c r="B49" s="32"/>
      <c r="C49" s="32"/>
      <c r="D49" s="32"/>
      <c r="E49" s="32"/>
      <c r="F49" s="33"/>
      <c r="G49" s="33"/>
      <c r="H49" s="33"/>
      <c r="I49" s="33"/>
      <c r="J49" s="33"/>
      <c r="K49" s="33"/>
    </row>
    <row r="50" spans="1:11" ht="10.199999999999999" customHeight="1" x14ac:dyDescent="0.25">
      <c r="A50" s="30" t="s">
        <v>138</v>
      </c>
      <c r="B50" s="271"/>
      <c r="C50" s="270"/>
      <c r="D50" s="270"/>
      <c r="E50" s="270"/>
      <c r="F50" s="33"/>
      <c r="G50" s="28" t="s">
        <v>139</v>
      </c>
      <c r="H50" s="279"/>
      <c r="I50" s="270"/>
      <c r="J50" s="270"/>
      <c r="K50" s="270"/>
    </row>
    <row r="51" spans="1:11" ht="10.199999999999999" customHeight="1" x14ac:dyDescent="0.25">
      <c r="A51" s="32"/>
      <c r="B51" s="32"/>
      <c r="C51" s="32"/>
      <c r="D51" s="32"/>
      <c r="E51" s="32"/>
      <c r="F51" s="33"/>
      <c r="G51" s="33"/>
      <c r="H51" s="33"/>
      <c r="I51" s="33"/>
      <c r="J51" s="33"/>
      <c r="K51" s="33"/>
    </row>
    <row r="52" spans="1:11" ht="10.199999999999999" customHeight="1" x14ac:dyDescent="0.25">
      <c r="A52" s="30" t="s">
        <v>102</v>
      </c>
      <c r="B52" s="306"/>
      <c r="C52" s="306"/>
      <c r="D52" s="306"/>
      <c r="E52" s="306"/>
      <c r="F52" s="33"/>
      <c r="G52" s="28" t="s">
        <v>140</v>
      </c>
      <c r="H52" s="271"/>
      <c r="I52" s="270"/>
      <c r="J52" s="270"/>
      <c r="K52" s="270"/>
    </row>
    <row r="53" spans="1:11" ht="10.199999999999999" customHeight="1" x14ac:dyDescent="0.25">
      <c r="A53" s="32"/>
      <c r="B53" s="32"/>
      <c r="C53" s="32"/>
      <c r="D53" s="32"/>
      <c r="E53" s="32"/>
      <c r="F53" s="33"/>
      <c r="G53" s="33"/>
      <c r="H53" s="33"/>
      <c r="I53" s="33"/>
      <c r="J53" s="33"/>
      <c r="K53" s="33"/>
    </row>
    <row r="54" spans="1:11" ht="10.199999999999999" customHeight="1" x14ac:dyDescent="0.25">
      <c r="A54" s="30" t="s">
        <v>141</v>
      </c>
      <c r="B54" s="29"/>
      <c r="C54" s="271"/>
      <c r="D54" s="271"/>
      <c r="E54" s="271"/>
      <c r="F54" s="33"/>
      <c r="G54" s="30" t="s">
        <v>51</v>
      </c>
      <c r="H54" s="38"/>
      <c r="I54" s="271"/>
      <c r="J54" s="270"/>
      <c r="K54" s="270"/>
    </row>
    <row r="55" spans="1:11" ht="10.199999999999999" customHeight="1" x14ac:dyDescent="0.25">
      <c r="A55" s="32"/>
      <c r="B55" s="32"/>
      <c r="C55" s="32"/>
      <c r="D55" s="32"/>
      <c r="E55" s="32"/>
      <c r="F55" s="33"/>
      <c r="G55" s="33"/>
      <c r="H55" s="33"/>
      <c r="I55" s="33"/>
      <c r="J55" s="33"/>
      <c r="K55" s="33"/>
    </row>
    <row r="56" spans="1:11" ht="10.199999999999999" customHeight="1" x14ac:dyDescent="0.25">
      <c r="A56" s="30" t="s">
        <v>89</v>
      </c>
      <c r="B56" s="29"/>
      <c r="C56" s="29"/>
      <c r="D56" s="29"/>
      <c r="E56" s="29"/>
      <c r="F56" s="33"/>
      <c r="G56" s="23" t="s">
        <v>142</v>
      </c>
      <c r="H56" s="33"/>
      <c r="I56" s="33"/>
      <c r="J56" s="33"/>
      <c r="K56" s="33"/>
    </row>
    <row r="57" spans="1:11" ht="10.199999999999999" customHeight="1" x14ac:dyDescent="0.25">
      <c r="A57" s="33"/>
      <c r="B57" s="33"/>
      <c r="C57" s="33"/>
      <c r="D57" s="33"/>
      <c r="E57" s="33"/>
      <c r="F57" s="33"/>
      <c r="G57" s="33"/>
      <c r="H57" s="33"/>
      <c r="I57" s="33"/>
      <c r="J57" s="33"/>
      <c r="K57" s="33"/>
    </row>
    <row r="58" spans="1:11" ht="10.199999999999999" customHeight="1" x14ac:dyDescent="0.25">
      <c r="A58" s="30" t="s">
        <v>143</v>
      </c>
      <c r="B58" s="29"/>
      <c r="C58" s="271"/>
      <c r="D58" s="271"/>
      <c r="E58" s="271"/>
      <c r="F58" s="33"/>
      <c r="G58" s="28" t="s">
        <v>144</v>
      </c>
      <c r="H58" s="29"/>
      <c r="I58" s="303"/>
      <c r="J58" s="304"/>
      <c r="K58" s="304"/>
    </row>
    <row r="59" spans="1:11" ht="10.199999999999999" customHeight="1" x14ac:dyDescent="0.25">
      <c r="A59" s="283" t="s">
        <v>90</v>
      </c>
      <c r="B59" s="283"/>
      <c r="C59" s="283"/>
      <c r="D59" s="283"/>
      <c r="E59" s="283"/>
      <c r="F59" s="283"/>
      <c r="G59" s="283"/>
      <c r="H59" s="283"/>
      <c r="I59" s="283"/>
      <c r="J59" s="283"/>
      <c r="K59" s="283"/>
    </row>
    <row r="60" spans="1:11" ht="16.2" customHeight="1" x14ac:dyDescent="0.25">
      <c r="A60" s="282" t="s">
        <v>94</v>
      </c>
      <c r="B60" s="282"/>
      <c r="C60" s="24" t="s">
        <v>95</v>
      </c>
      <c r="D60" s="281" t="s">
        <v>96</v>
      </c>
      <c r="E60" s="281"/>
      <c r="F60" s="294" t="s">
        <v>97</v>
      </c>
      <c r="G60" s="294"/>
      <c r="H60" s="295" t="s">
        <v>98</v>
      </c>
      <c r="I60" s="295"/>
      <c r="J60" s="295"/>
      <c r="K60" s="295"/>
    </row>
    <row r="62" spans="1:11" ht="12" customHeight="1" x14ac:dyDescent="0.25">
      <c r="A62" s="278" t="s">
        <v>99</v>
      </c>
      <c r="B62" s="278"/>
      <c r="C62" s="278"/>
      <c r="D62" s="278"/>
      <c r="E62" s="278"/>
      <c r="F62" s="278"/>
      <c r="G62" s="278" t="s">
        <v>100</v>
      </c>
      <c r="H62" s="278"/>
      <c r="I62" s="278"/>
      <c r="J62" s="278"/>
      <c r="K62" s="278"/>
    </row>
    <row r="64" spans="1:11" ht="10.199999999999999" customHeight="1" x14ac:dyDescent="0.25">
      <c r="A64" s="277" t="s">
        <v>91</v>
      </c>
      <c r="B64" s="277"/>
      <c r="C64" s="277"/>
      <c r="D64" s="277"/>
      <c r="E64" s="277"/>
      <c r="F64" s="277"/>
      <c r="G64" s="277"/>
      <c r="H64" s="277"/>
      <c r="I64" s="277"/>
      <c r="J64" s="277"/>
      <c r="K64" s="277"/>
    </row>
    <row r="65" spans="1:11" ht="20.399999999999999" customHeight="1" x14ac:dyDescent="0.25">
      <c r="A65" s="51" t="s">
        <v>145</v>
      </c>
      <c r="B65" s="275"/>
      <c r="C65" s="275"/>
      <c r="D65" s="275"/>
      <c r="E65" s="275"/>
      <c r="F65" s="275"/>
      <c r="G65" s="275"/>
      <c r="H65" s="275"/>
      <c r="I65" s="275"/>
      <c r="J65" s="275"/>
      <c r="K65" s="276"/>
    </row>
    <row r="66" spans="1:11" ht="20.399999999999999" customHeight="1" x14ac:dyDescent="0.25">
      <c r="A66" s="272"/>
      <c r="B66" s="273"/>
      <c r="C66" s="273"/>
      <c r="D66" s="273"/>
      <c r="E66" s="273"/>
      <c r="F66" s="273"/>
      <c r="G66" s="273"/>
      <c r="H66" s="273"/>
      <c r="I66" s="273"/>
      <c r="J66" s="273"/>
      <c r="K66" s="274"/>
    </row>
    <row r="67" spans="1:11" ht="20.399999999999999" customHeight="1" x14ac:dyDescent="0.25">
      <c r="A67" s="264"/>
      <c r="B67" s="265"/>
      <c r="C67" s="265"/>
      <c r="D67" s="265"/>
      <c r="E67" s="265"/>
      <c r="F67" s="265"/>
      <c r="G67" s="265"/>
      <c r="H67" s="265"/>
      <c r="I67" s="265"/>
      <c r="J67" s="265"/>
      <c r="K67" s="266"/>
    </row>
    <row r="68" spans="1:11" ht="10.199999999999999" customHeight="1" x14ac:dyDescent="0.25">
      <c r="A68" s="45"/>
      <c r="K68" s="44"/>
    </row>
    <row r="69" spans="1:11" ht="10.199999999999999" customHeight="1" x14ac:dyDescent="0.25">
      <c r="A69" s="43" t="s">
        <v>169</v>
      </c>
      <c r="C69" s="25" t="s">
        <v>146</v>
      </c>
      <c r="F69" s="27" t="s">
        <v>147</v>
      </c>
      <c r="G69" s="270"/>
      <c r="H69" s="270"/>
      <c r="I69" s="27" t="s">
        <v>148</v>
      </c>
      <c r="J69" s="270"/>
      <c r="K69" s="299"/>
    </row>
    <row r="70" spans="1:11" ht="10.199999999999999" customHeight="1" x14ac:dyDescent="0.25">
      <c r="A70" s="45"/>
      <c r="K70" s="44"/>
    </row>
    <row r="71" spans="1:11" ht="10.199999999999999" customHeight="1" x14ac:dyDescent="0.25">
      <c r="A71" s="46" t="s">
        <v>168</v>
      </c>
      <c r="B71" s="47"/>
      <c r="C71" s="47"/>
      <c r="D71" s="296"/>
      <c r="E71" s="297"/>
      <c r="F71" s="297"/>
      <c r="G71" s="297"/>
      <c r="H71" s="47"/>
      <c r="I71" s="296"/>
      <c r="J71" s="297"/>
      <c r="K71" s="298"/>
    </row>
    <row r="72" spans="1:11" ht="10.95" customHeight="1" x14ac:dyDescent="0.25">
      <c r="A72" s="45"/>
      <c r="B72" s="300" t="s">
        <v>149</v>
      </c>
      <c r="C72" s="301"/>
      <c r="D72" s="270"/>
      <c r="E72" s="270"/>
      <c r="F72" s="270"/>
      <c r="G72" s="270"/>
      <c r="H72" s="48" t="s">
        <v>150</v>
      </c>
      <c r="I72" s="270"/>
      <c r="J72" s="270"/>
      <c r="K72" s="299"/>
    </row>
    <row r="73" spans="1:11" ht="10.199999999999999" customHeight="1" x14ac:dyDescent="0.25">
      <c r="A73" s="49"/>
      <c r="B73" s="1"/>
      <c r="C73" s="1"/>
      <c r="D73" s="1"/>
      <c r="E73" s="1"/>
      <c r="F73" s="1"/>
      <c r="G73" s="1"/>
      <c r="H73" s="1"/>
      <c r="I73" s="1"/>
      <c r="J73" s="1"/>
      <c r="K73" s="50"/>
    </row>
    <row r="77" spans="1:11" ht="10.199999999999999" customHeight="1" x14ac:dyDescent="0.25">
      <c r="G77" s="39"/>
    </row>
    <row r="78" spans="1:11" ht="10.199999999999999" customHeight="1" x14ac:dyDescent="0.25">
      <c r="D78" s="11"/>
    </row>
  </sheetData>
  <sheetProtection sheet="1" selectLockedCells="1"/>
  <mergeCells count="51">
    <mergeCell ref="A12:K12"/>
    <mergeCell ref="B24:D24"/>
    <mergeCell ref="I58:K58"/>
    <mergeCell ref="F24:I24"/>
    <mergeCell ref="A15:K16"/>
    <mergeCell ref="D36:E36"/>
    <mergeCell ref="G36:H36"/>
    <mergeCell ref="J36:K36"/>
    <mergeCell ref="A18:K19"/>
    <mergeCell ref="B52:E52"/>
    <mergeCell ref="H29:K29"/>
    <mergeCell ref="C42:E42"/>
    <mergeCell ref="B44:E44"/>
    <mergeCell ref="C58:E58"/>
    <mergeCell ref="D71:G72"/>
    <mergeCell ref="I71:K72"/>
    <mergeCell ref="B72:C72"/>
    <mergeCell ref="G69:H69"/>
    <mergeCell ref="J69:K69"/>
    <mergeCell ref="A1:K1"/>
    <mergeCell ref="D60:E60"/>
    <mergeCell ref="A60:B60"/>
    <mergeCell ref="A59:K59"/>
    <mergeCell ref="C28:H28"/>
    <mergeCell ref="A7:K7"/>
    <mergeCell ref="A10:K10"/>
    <mergeCell ref="A8:K8"/>
    <mergeCell ref="A9:K9"/>
    <mergeCell ref="A13:K13"/>
    <mergeCell ref="A11:K11"/>
    <mergeCell ref="F60:G60"/>
    <mergeCell ref="H60:K60"/>
    <mergeCell ref="J28:K28"/>
    <mergeCell ref="D30:K30"/>
    <mergeCell ref="B34:K34"/>
    <mergeCell ref="A67:K67"/>
    <mergeCell ref="I42:K42"/>
    <mergeCell ref="H44:K44"/>
    <mergeCell ref="H46:I46"/>
    <mergeCell ref="H48:K48"/>
    <mergeCell ref="H52:K52"/>
    <mergeCell ref="A66:K66"/>
    <mergeCell ref="I54:K54"/>
    <mergeCell ref="B48:E48"/>
    <mergeCell ref="B50:E50"/>
    <mergeCell ref="B65:K65"/>
    <mergeCell ref="A64:K64"/>
    <mergeCell ref="G62:K62"/>
    <mergeCell ref="A62:F62"/>
    <mergeCell ref="C54:E54"/>
    <mergeCell ref="H50:K50"/>
  </mergeCells>
  <printOptions horizontalCentered="1"/>
  <pageMargins left="0.26" right="0" top="0.46" bottom="0.21" header="0.17" footer="0.17"/>
  <pageSetup scale="95" orientation="portrait" r:id="rId1"/>
  <headerFooter alignWithMargins="0">
    <oddFooter>&amp;LRev 2-9-11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5"/>
  <sheetViews>
    <sheetView workbookViewId="0">
      <selection activeCell="B15" sqref="B15"/>
    </sheetView>
  </sheetViews>
  <sheetFormatPr defaultRowHeight="13.2" x14ac:dyDescent="0.25"/>
  <cols>
    <col min="1" max="1" width="118.33203125" customWidth="1"/>
  </cols>
  <sheetData>
    <row r="55" spans="1:1" x14ac:dyDescent="0.25">
      <c r="A55" t="s">
        <v>74</v>
      </c>
    </row>
  </sheetData>
  <phoneticPr fontId="16" type="noConversion"/>
  <printOptions horizontalCentered="1" verticalCentered="1"/>
  <pageMargins left="0.2" right="0.25" top="0.5" bottom="0.2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Application</vt:lpstr>
      <vt:lpstr>Fee Schedule</vt:lpstr>
      <vt:lpstr>Street Cuts</vt:lpstr>
      <vt:lpstr>Site Plan</vt:lpstr>
      <vt:lpstr>Traffic Control Review Form</vt:lpstr>
      <vt:lpstr>SW Reqirements</vt:lpstr>
      <vt:lpstr>'Traffic Control Review Form'!Check13</vt:lpstr>
      <vt:lpstr>'Traffic Control Review Form'!Check14</vt:lpstr>
      <vt:lpstr>'Traffic Control Review Form'!Check2</vt:lpstr>
      <vt:lpstr>'Traffic Control Review Form'!Check3</vt:lpstr>
      <vt:lpstr>'Traffic Control Review Form'!Check4</vt:lpstr>
      <vt:lpstr>'Traffic Control Review Form'!Check8</vt:lpstr>
      <vt:lpstr>'Traffic Control Review Form'!Check9</vt:lpstr>
      <vt:lpstr>Application!Print_Area</vt:lpstr>
      <vt:lpstr>'Street Cuts'!Print_Area</vt:lpstr>
      <vt:lpstr>'SW Reqirements'!Print_Area</vt:lpstr>
      <vt:lpstr>'Traffic Control Review Form'!Print_Area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Taliesn</dc:creator>
  <cp:lastModifiedBy>Cheyanne Tingan</cp:lastModifiedBy>
  <cp:lastPrinted>2026-01-16T16:44:32Z</cp:lastPrinted>
  <dcterms:created xsi:type="dcterms:W3CDTF">2003-03-30T23:02:50Z</dcterms:created>
  <dcterms:modified xsi:type="dcterms:W3CDTF">2026-03-05T18:37:29Z</dcterms:modified>
</cp:coreProperties>
</file>