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greeleyco.sharepoint.com/sites/CD/Migrated/CD/Fees/"/>
    </mc:Choice>
  </mc:AlternateContent>
  <xr:revisionPtr revIDLastSave="0" documentId="8_{C6E18E0C-6B3D-40AD-ADA2-524409AC33F1}" xr6:coauthVersionLast="47" xr6:coauthVersionMax="47" xr10:uidLastSave="{00000000-0000-0000-0000-000000000000}"/>
  <bookViews>
    <workbookView xWindow="-14355" yWindow="-16320" windowWidth="29040" windowHeight="15720" firstSheet="1" activeTab="1" xr2:uid="{00000000-000D-0000-FFFF-FFFF00000000}"/>
  </bookViews>
  <sheets>
    <sheet name="Application" sheetId="21" state="hidden" r:id="rId1"/>
    <sheet name="Fee Schedule" sheetId="25" r:id="rId2"/>
    <sheet name="Street Cuts" sheetId="12" state="hidden" r:id="rId3"/>
    <sheet name="Site Plan" sheetId="10" state="hidden" r:id="rId4"/>
    <sheet name="Traffic Control Review Form" sheetId="23" state="hidden" r:id="rId5"/>
    <sheet name="SW Reqirements" sheetId="14" state="hidden" r:id="rId6"/>
  </sheets>
  <definedNames>
    <definedName name="Check13" localSheetId="4">'Traffic Control Review Form'!$L$15</definedName>
    <definedName name="Check14" localSheetId="4">'Traffic Control Review Form'!$A$69</definedName>
    <definedName name="Check2" localSheetId="4">'Traffic Control Review Form'!$A$71</definedName>
    <definedName name="Check3" localSheetId="4">'Traffic Control Review Form'!$H$60</definedName>
    <definedName name="Check4" localSheetId="4">'Traffic Control Review Form'!$G$62</definedName>
    <definedName name="Check8" localSheetId="4">'Traffic Control Review Form'!$A$60</definedName>
    <definedName name="Check9" localSheetId="4">'Traffic Control Review Form'!$A$62</definedName>
    <definedName name="_xlnm.Print_Area" localSheetId="0">Application!$A$1:$L$61</definedName>
    <definedName name="_xlnm.Print_Area" localSheetId="2">'Street Cuts'!$A$1:$J$48</definedName>
    <definedName name="_xlnm.Print_Area" localSheetId="5">'SW Reqirements'!$A$1:$A$56</definedName>
    <definedName name="_xlnm.Print_Area" localSheetId="4">'Traffic Control Review Form'!$A$1:$K$74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9" i="25" l="1"/>
  <c r="B175" i="25"/>
  <c r="B177" i="25"/>
  <c r="B155" i="25"/>
  <c r="F155" i="25" s="1"/>
  <c r="F139" i="25"/>
  <c r="F138" i="25"/>
  <c r="F137" i="25"/>
  <c r="F135" i="25"/>
  <c r="F134" i="25"/>
  <c r="F133" i="25"/>
  <c r="F131" i="25"/>
  <c r="F130" i="25"/>
  <c r="F129" i="25"/>
  <c r="D117" i="25"/>
  <c r="F117" i="25" s="1"/>
  <c r="B117" i="25"/>
  <c r="D116" i="25"/>
  <c r="F116" i="25" s="1"/>
  <c r="B116" i="25"/>
  <c r="F115" i="25"/>
  <c r="D114" i="25"/>
  <c r="F114" i="25" s="1"/>
  <c r="B114" i="25"/>
  <c r="D113" i="25"/>
  <c r="F113" i="25" s="1"/>
  <c r="B113" i="25"/>
  <c r="F112" i="25"/>
  <c r="D111" i="25"/>
  <c r="F111" i="25" s="1"/>
  <c r="B111" i="25"/>
  <c r="D110" i="25"/>
  <c r="F110" i="25" s="1"/>
  <c r="B110" i="25"/>
  <c r="F109" i="25"/>
  <c r="D108" i="25"/>
  <c r="F108" i="25" s="1"/>
  <c r="B108" i="25"/>
  <c r="D107" i="25"/>
  <c r="F107" i="25" s="1"/>
  <c r="B107" i="25"/>
  <c r="F106" i="25"/>
  <c r="D105" i="25"/>
  <c r="F105" i="25" s="1"/>
  <c r="B105" i="25"/>
  <c r="D104" i="25"/>
  <c r="F104" i="25" s="1"/>
  <c r="B104" i="25"/>
  <c r="F103" i="25"/>
  <c r="D102" i="25"/>
  <c r="F102" i="25" s="1"/>
  <c r="B102" i="25"/>
  <c r="D101" i="25"/>
  <c r="F101" i="25" s="1"/>
  <c r="B101" i="25"/>
  <c r="F100" i="25"/>
  <c r="D99" i="25"/>
  <c r="F99" i="25" s="1"/>
  <c r="B99" i="25"/>
  <c r="D98" i="25"/>
  <c r="F98" i="25" s="1"/>
  <c r="B98" i="25"/>
  <c r="F97" i="25"/>
  <c r="D96" i="25"/>
  <c r="F96" i="25" s="1"/>
  <c r="B96" i="25"/>
  <c r="D95" i="25"/>
  <c r="F95" i="25" s="1"/>
  <c r="B95" i="25"/>
  <c r="F94" i="25"/>
  <c r="D88" i="25"/>
  <c r="F88" i="25" s="1"/>
  <c r="D85" i="25"/>
  <c r="F85" i="25" s="1"/>
  <c r="F84" i="25"/>
  <c r="F83" i="25"/>
  <c r="F82" i="25"/>
  <c r="D75" i="25"/>
  <c r="F75" i="25" s="1"/>
  <c r="D72" i="25"/>
  <c r="F72" i="25" s="1"/>
  <c r="D63" i="25"/>
  <c r="F63" i="25" s="1"/>
  <c r="D53" i="25"/>
  <c r="F53" i="25" s="1"/>
  <c r="D47" i="25"/>
  <c r="F47" i="25" s="1"/>
  <c r="F43" i="25"/>
  <c r="F42" i="25"/>
  <c r="F41" i="25"/>
  <c r="F40" i="25"/>
  <c r="F39" i="25"/>
  <c r="F35" i="25"/>
  <c r="F34" i="25"/>
  <c r="F33" i="25"/>
  <c r="F32" i="25"/>
  <c r="F31" i="25"/>
  <c r="F30" i="25"/>
  <c r="F29" i="25"/>
  <c r="F28" i="25"/>
  <c r="F24" i="25"/>
  <c r="F23" i="25"/>
  <c r="F22" i="25"/>
  <c r="F21" i="25"/>
  <c r="F20" i="25"/>
  <c r="F19" i="25"/>
  <c r="F18" i="25"/>
  <c r="F17" i="25"/>
  <c r="F16" i="25"/>
  <c r="F15" i="25"/>
  <c r="B178" i="25" l="1"/>
  <c r="B176" i="25"/>
  <c r="F140" i="25"/>
  <c r="B161" i="25" s="1"/>
  <c r="F161" i="25" s="1"/>
  <c r="F69" i="25"/>
  <c r="B159" i="25" s="1"/>
  <c r="F159" i="25" s="1"/>
  <c r="F36" i="25"/>
  <c r="B157" i="25" s="1"/>
  <c r="F157" i="25" s="1"/>
  <c r="F44" i="25"/>
  <c r="B158" i="25" s="1"/>
  <c r="F158" i="25" s="1"/>
  <c r="F25" i="25"/>
  <c r="B156" i="25" s="1"/>
  <c r="F156" i="25" s="1"/>
  <c r="F91" i="25"/>
  <c r="F118" i="25"/>
  <c r="B160" i="25" l="1"/>
  <c r="F160" i="25" s="1"/>
  <c r="F171" i="25" s="1"/>
</calcChain>
</file>

<file path=xl/sharedStrings.xml><?xml version="1.0" encoding="utf-8"?>
<sst xmlns="http://schemas.openxmlformats.org/spreadsheetml/2006/main" count="440" uniqueCount="269">
  <si>
    <t>City of Greeley</t>
  </si>
  <si>
    <t>Permit Application</t>
  </si>
  <si>
    <t>App Date:</t>
  </si>
  <si>
    <t>Issue Date:</t>
  </si>
  <si>
    <t>CONSTRUCTION IN PUBLIC RIGHT OF WAY/EASEMENTS</t>
  </si>
  <si>
    <t>Permit Type:</t>
  </si>
  <si>
    <t>Permit No.</t>
  </si>
  <si>
    <t>(Choose One - New Development, Infrastructure Imprvt., Repairs, Utility)</t>
  </si>
  <si>
    <t>Applicant's Company Name:</t>
  </si>
  <si>
    <t>Applicant's Name:</t>
  </si>
  <si>
    <t>(Contractor, Developer, Company or Homeowner)</t>
  </si>
  <si>
    <t>Applicant's Address:</t>
  </si>
  <si>
    <t>Project No:</t>
  </si>
  <si>
    <t>Lic. No:</t>
  </si>
  <si>
    <t>Applicant's City/St/Zip:</t>
  </si>
  <si>
    <t>Contractor:</t>
  </si>
  <si>
    <t>Contact's Name:</t>
  </si>
  <si>
    <t>Contractor's Contact:</t>
  </si>
  <si>
    <t>Applicant's Phone:</t>
  </si>
  <si>
    <t xml:space="preserve">            </t>
  </si>
  <si>
    <t>Contractor's Phone:</t>
  </si>
  <si>
    <t xml:space="preserve">          </t>
  </si>
  <si>
    <t>Applicant's Cell:</t>
  </si>
  <si>
    <t>Contractor's Cell:</t>
  </si>
  <si>
    <r>
      <t xml:space="preserve">Applicant's </t>
    </r>
    <r>
      <rPr>
        <b/>
        <sz val="10"/>
        <color rgb="FFFF0000"/>
        <rFont val="Arial"/>
        <family val="2"/>
      </rPr>
      <t>Email</t>
    </r>
    <r>
      <rPr>
        <sz val="10"/>
        <rFont val="Arial"/>
        <family val="2"/>
      </rPr>
      <t xml:space="preserve"> Address:</t>
    </r>
  </si>
  <si>
    <r>
      <t xml:space="preserve">Contractor's </t>
    </r>
    <r>
      <rPr>
        <b/>
        <sz val="10"/>
        <color rgb="FFFF0000"/>
        <rFont val="Arial"/>
        <family val="2"/>
      </rPr>
      <t>Email</t>
    </r>
    <r>
      <rPr>
        <sz val="10"/>
        <rFont val="Arial"/>
        <family val="2"/>
      </rPr>
      <t xml:space="preserve"> Address:</t>
    </r>
  </si>
  <si>
    <t>Existing Surface:</t>
  </si>
  <si>
    <t>Work Site Contact:</t>
  </si>
  <si>
    <t xml:space="preserve">          (Choose One - Asphalt, Concrete, Dirt, Gravel, Landscaped)</t>
  </si>
  <si>
    <t>Traffic Control Plan Required:  (circle one )      Yes             No</t>
  </si>
  <si>
    <t>Work Site Cell:</t>
  </si>
  <si>
    <t>Dates of Construction:</t>
  </si>
  <si>
    <t>Work Site Address:</t>
  </si>
  <si>
    <t>(From - To)</t>
  </si>
  <si>
    <t xml:space="preserve">Streets Affected:                                                                                                   </t>
  </si>
  <si>
    <t>Subdivision/Project:</t>
  </si>
  <si>
    <t>St. Cut Sizes:</t>
  </si>
  <si>
    <t>Length:</t>
  </si>
  <si>
    <t>Depth:</t>
  </si>
  <si>
    <t>Width:</t>
  </si>
  <si>
    <r>
      <t xml:space="preserve">Description of Work: </t>
    </r>
    <r>
      <rPr>
        <sz val="10"/>
        <color indexed="12"/>
        <rFont val="Arial"/>
        <family val="2"/>
      </rPr>
      <t xml:space="preserve"> </t>
    </r>
    <r>
      <rPr>
        <b/>
        <i/>
        <sz val="10"/>
        <color indexed="12"/>
        <rFont val="Arial"/>
        <family val="2"/>
      </rPr>
      <t>Circle</t>
    </r>
    <r>
      <rPr>
        <i/>
        <sz val="10"/>
        <rFont val="Arial"/>
        <family val="2"/>
      </rPr>
      <t xml:space="preserve"> one or more of the following:</t>
    </r>
    <r>
      <rPr>
        <sz val="10"/>
        <rFont val="Arial"/>
        <family val="2"/>
      </rPr>
      <t xml:space="preserve"> </t>
    </r>
    <r>
      <rPr>
        <sz val="9"/>
        <rFont val="Arial"/>
        <family val="2"/>
      </rPr>
      <t>Leak Repair, Repairs,  New Subdivision,  New Commercial,</t>
    </r>
    <r>
      <rPr>
        <sz val="9"/>
        <color indexed="10"/>
        <rFont val="Arial"/>
        <family val="2"/>
      </rPr>
      <t xml:space="preserve">  </t>
    </r>
    <r>
      <rPr>
        <sz val="9"/>
        <rFont val="Arial"/>
        <family val="2"/>
      </rPr>
      <t>Pot Hole, Underground Conduit,</t>
    </r>
  </si>
  <si>
    <t>UG Bore, Storm Water Imprvts.,  Concrete Imprvts.,  Street Construction,  Utility Construction)</t>
  </si>
  <si>
    <r>
      <rPr>
        <b/>
        <i/>
        <sz val="10"/>
        <color rgb="FFFF0000"/>
        <rFont val="Arial"/>
        <family val="2"/>
      </rPr>
      <t>Detailed</t>
    </r>
    <r>
      <rPr>
        <b/>
        <i/>
        <sz val="10"/>
        <rFont val="Arial"/>
        <family val="2"/>
      </rPr>
      <t xml:space="preserve"> </t>
    </r>
    <r>
      <rPr>
        <i/>
        <sz val="10"/>
        <rFont val="Arial"/>
        <family val="2"/>
      </rPr>
      <t>Description:</t>
    </r>
  </si>
  <si>
    <t>Permit application and review fees are due upon application. Application fees are non-refundable. If permit cannot be issued within 30 days of application,</t>
  </si>
  <si>
    <t>due to incompleteness, application will be voided.</t>
  </si>
  <si>
    <t>I (we), hereby, agree to be bound by the provisions of the City of Greeley Construction Specifications, the Greeley Municipal Code, the Manual on Uniform Traffic</t>
  </si>
  <si>
    <t>Control devices, and to such special conditions, restrictions, and regulations, as well as all applicable sales taxes as may be reasonably imposed by the City of</t>
  </si>
  <si>
    <t>Greeley.  It is agreed that the undersigned will save the City harmless from all suits and damage resulting from the performance of the work.</t>
  </si>
  <si>
    <t xml:space="preserve">In the event work is completed without inspection and approval, the applicant may be required to remove the work and undertake any corrective action at the </t>
  </si>
  <si>
    <r>
      <t xml:space="preserve">applicant's expense, and an additional fee </t>
    </r>
    <r>
      <rPr>
        <b/>
        <i/>
        <u/>
        <sz val="8"/>
        <rFont val="Arial"/>
        <family val="2"/>
      </rPr>
      <t>(20% of permit total)</t>
    </r>
    <r>
      <rPr>
        <i/>
        <sz val="8"/>
        <rFont val="Arial"/>
        <family val="2"/>
      </rPr>
      <t xml:space="preserve"> will be charged.</t>
    </r>
  </si>
  <si>
    <t>For Public Works Inspections (concrete, asphalt, potholes, street cut), call 48-hours in advance of construction start  970-350-9359</t>
  </si>
  <si>
    <t>For Water/Sewer Inspections (improvements, repair, bore after pothole &amp; profile approval), call 48-hours in advance  970-350-9320</t>
  </si>
  <si>
    <t>For Land Grading Inspections (sediment &amp; erosion control), call 24-hours in advance  970-336-4072</t>
  </si>
  <si>
    <t>For Building Inspection (erection, construction, alteration, repair, moving, demolition) 24-hour request line 970-350-9840</t>
  </si>
  <si>
    <t>The "One-Call System" for all utility locates is   1-800-922-1987 or 811.</t>
  </si>
  <si>
    <t>Applicant's Printed Name:                                                                                                                Date:</t>
  </si>
  <si>
    <t>Applicant's Signature:</t>
  </si>
  <si>
    <t>Rev 7/2016</t>
  </si>
  <si>
    <t xml:space="preserve">                       CITY OF GREELEY - PUBLIC SPACE PERMITS</t>
  </si>
  <si>
    <t xml:space="preserve">                                   FEE SCHEDULE FOR CONSTRUCTION WORK IN THE PUBLIC SPACE</t>
  </si>
  <si>
    <t xml:space="preserve">                                                             FEES EFFECTIVE January 1, 2025</t>
  </si>
  <si>
    <r>
      <rPr>
        <b/>
        <sz val="10"/>
        <rFont val="Arial"/>
        <family val="2"/>
      </rPr>
      <t>Note on Public Space:</t>
    </r>
    <r>
      <rPr>
        <sz val="10"/>
        <rFont val="Arial"/>
        <family val="2"/>
      </rPr>
      <t xml:space="preserve"> Commonly referred to as Right of Way (ROW), Public Space actually includes all real estate dedicated to the City for public use (i.e., streets, ROW, open space, and/or parks dedicated in plat), all real estate assets granted to the City in fee simple/title (i.e., property titled in City name), and all permanent easements granted/dedicated to the City (i.e., public utility easements and exclusive/prescriptive City-owned easements).</t>
    </r>
  </si>
  <si>
    <t>Project Name/Description:</t>
  </si>
  <si>
    <t xml:space="preserve">                                                        This should match the name of your land use case or the description used on your permit application.</t>
  </si>
  <si>
    <t xml:space="preserve">                            BASE PERMIT APPLICATION FEE</t>
  </si>
  <si>
    <t>A.  STORM WATER SYSTEM</t>
  </si>
  <si>
    <t>FEE</t>
  </si>
  <si>
    <t>UNIT</t>
  </si>
  <si>
    <t>QUANTITY</t>
  </si>
  <si>
    <t>MINIMUM</t>
  </si>
  <si>
    <t>COST</t>
  </si>
  <si>
    <t>Storm Water Tap Fee</t>
  </si>
  <si>
    <t>each</t>
  </si>
  <si>
    <t>Inlets</t>
  </si>
  <si>
    <t>Storm Main Line Construction</t>
  </si>
  <si>
    <t>LF</t>
  </si>
  <si>
    <t>Detention Ponds (Public)</t>
  </si>
  <si>
    <t>Detention Ponds (Private or HOA)</t>
  </si>
  <si>
    <t>Concrete Drainage Channels &amp; Pans</t>
  </si>
  <si>
    <t>Earth Channels</t>
  </si>
  <si>
    <t>Manholes</t>
  </si>
  <si>
    <t>Rip Rap Pads</t>
  </si>
  <si>
    <t>CY</t>
  </si>
  <si>
    <t>Concrete Drainage Structures</t>
  </si>
  <si>
    <t xml:space="preserve">                                SUBTOTAL SECTION A</t>
  </si>
  <si>
    <t>B.  CONCRETE IMPROVEMENTS</t>
  </si>
  <si>
    <t>Curb and Gutter</t>
  </si>
  <si>
    <t>Sidewalk, Trail, Bikepath, Drive Approach</t>
  </si>
  <si>
    <t>Combination Curb, Gutter, Sidewalk</t>
  </si>
  <si>
    <t>Concrete Channels &amp; Pans</t>
  </si>
  <si>
    <t>SF</t>
  </si>
  <si>
    <t>Sidewalk Chase Drains</t>
  </si>
  <si>
    <t>Cross Pans</t>
  </si>
  <si>
    <t>ADA Access Ramps</t>
  </si>
  <si>
    <t>Concrete Structures</t>
  </si>
  <si>
    <t xml:space="preserve">                                SUBTOTAL SECTION B</t>
  </si>
  <si>
    <t>C.  STREET CONSTRUCTION</t>
  </si>
  <si>
    <t>Subgrade</t>
  </si>
  <si>
    <t>Base</t>
  </si>
  <si>
    <t>Asphalt Paving</t>
  </si>
  <si>
    <t>Street Cut-Patch Inspection</t>
  </si>
  <si>
    <t>Street Signs</t>
  </si>
  <si>
    <t xml:space="preserve">                                SUBTOTAL SECTION C</t>
  </si>
  <si>
    <t>D.  DRY UTILITIES/IRRIGATION/ETC.</t>
  </si>
  <si>
    <t>Method: Bore</t>
  </si>
  <si>
    <t>Type: Gas Line</t>
  </si>
  <si>
    <t>Type: Electric Line</t>
  </si>
  <si>
    <t>Type: Communication Line</t>
  </si>
  <si>
    <t>Type: Irrigation &gt;18" Line</t>
  </si>
  <si>
    <t>Type: Other</t>
  </si>
  <si>
    <t>Method: Compacted Trench</t>
  </si>
  <si>
    <r>
      <t xml:space="preserve">D.  DRY UTILITIES/IRRIGATION/ETC. </t>
    </r>
    <r>
      <rPr>
        <b/>
        <sz val="11"/>
        <color rgb="FF0000FF"/>
        <rFont val="Arial Nova"/>
        <family val="2"/>
      </rPr>
      <t>(CONT'D)</t>
    </r>
  </si>
  <si>
    <t>Method: Flowable Fill</t>
  </si>
  <si>
    <t xml:space="preserve">                                SUBTOTAL SECTION D</t>
  </si>
  <si>
    <t xml:space="preserve">E.  WATER/SEWER </t>
  </si>
  <si>
    <t>Disconnect / Abandonment Fee</t>
  </si>
  <si>
    <t>Type: Water</t>
  </si>
  <si>
    <t>Type: Sewer</t>
  </si>
  <si>
    <t>Line Construction</t>
  </si>
  <si>
    <t>Type: Sanitary Sewer</t>
  </si>
  <si>
    <t>Type: Non-Potable Water</t>
  </si>
  <si>
    <t>Type: Fire Line (tap to valve)</t>
  </si>
  <si>
    <t>Type: Service Line to Existing Water Main (main to meter)</t>
  </si>
  <si>
    <t>Type: Service Line to Existing Sewer Main</t>
  </si>
  <si>
    <t>Sanitary Sewer Manholes</t>
  </si>
  <si>
    <t>Public Underdrain</t>
  </si>
  <si>
    <t>Underdrain Manholes</t>
  </si>
  <si>
    <t>Bores</t>
  </si>
  <si>
    <t xml:space="preserve">                                SUBTOTAL SECTION E</t>
  </si>
  <si>
    <t>F.  WATER/SEWER TAP FEES</t>
  </si>
  <si>
    <t>Water Regular Installation 3/4" Tap</t>
  </si>
  <si>
    <t>City Tax</t>
  </si>
  <si>
    <t>State Tax</t>
  </si>
  <si>
    <t>Water Regular Installation 1" Tap</t>
  </si>
  <si>
    <t>Water Installation 1-1/2" Tap</t>
  </si>
  <si>
    <t>Water Regular Installation 2" Tap</t>
  </si>
  <si>
    <t>Water Regular Installation 4" - 12" Tap</t>
  </si>
  <si>
    <t>Sewer Regular Installation 4" Tap</t>
  </si>
  <si>
    <t>Sewer Regular Installation 6" Tap</t>
  </si>
  <si>
    <t>Sewer Regular Installation 4" - 6", on Sewer Mains 15" or Larger</t>
  </si>
  <si>
    <t xml:space="preserve">                                SUBTOTAL SECTION F</t>
  </si>
  <si>
    <t>G.  SURFACE IMPACT FEES - PAVEMENT DEGRADATION</t>
  </si>
  <si>
    <t xml:space="preserve">Pavement quality is determined by the Pavement Quality Index (PQI) thresholds outlined below. A link to the Pavement Quality Map is available on the PW Permitting Webpage at: https://greeleygov.com/services/pw/online-permits/about. </t>
  </si>
  <si>
    <r>
      <rPr>
        <b/>
        <sz val="10.5"/>
        <color rgb="FFFF0000"/>
        <rFont val="Arial Nova"/>
        <family val="2"/>
      </rPr>
      <t>High Quality: PQI &gt; 70</t>
    </r>
    <r>
      <rPr>
        <b/>
        <sz val="10.5"/>
        <rFont val="Arial Nova"/>
        <family val="2"/>
      </rPr>
      <t xml:space="preserve">         </t>
    </r>
    <r>
      <rPr>
        <b/>
        <sz val="10.5"/>
        <color theme="1"/>
        <rFont val="Arial Nova"/>
        <family val="2"/>
      </rPr>
      <t>Medium Quality: 40 &lt; PQI ≤ 70</t>
    </r>
    <r>
      <rPr>
        <b/>
        <sz val="10.5"/>
        <rFont val="Arial Nova"/>
        <family val="2"/>
      </rPr>
      <t xml:space="preserve">         </t>
    </r>
    <r>
      <rPr>
        <b/>
        <sz val="10.5"/>
        <color rgb="FF009900"/>
        <rFont val="Arial Nova"/>
        <family val="2"/>
      </rPr>
      <t>Low Quality: PQI ≤ 40 or Non-Paved Surfaces</t>
    </r>
  </si>
  <si>
    <t>Method: Trench Cut</t>
  </si>
  <si>
    <r>
      <rPr>
        <sz val="11"/>
        <rFont val="Arial"/>
        <family val="2"/>
      </rPr>
      <t xml:space="preserve">Type: </t>
    </r>
    <r>
      <rPr>
        <sz val="11"/>
        <color rgb="FFFF0000"/>
        <rFont val="Arial"/>
        <family val="2"/>
      </rPr>
      <t>High Quality Pavement</t>
    </r>
  </si>
  <si>
    <t>Type: Medium Quality Pavement</t>
  </si>
  <si>
    <r>
      <rPr>
        <sz val="11"/>
        <rFont val="Arial"/>
        <family val="2"/>
      </rPr>
      <t>Type:</t>
    </r>
    <r>
      <rPr>
        <sz val="11"/>
        <color rgb="FF009900"/>
        <rFont val="Arial"/>
        <family val="2"/>
      </rPr>
      <t xml:space="preserve"> Low Quality Pavement</t>
    </r>
  </si>
  <si>
    <t>Method: High Impact Transverse Trench Cut (&lt;5 FT)</t>
  </si>
  <si>
    <t>Method: Test Holes/Potholes</t>
  </si>
  <si>
    <t xml:space="preserve">                                SUBTOTAL SECTION G</t>
  </si>
  <si>
    <r>
      <rPr>
        <b/>
        <sz val="11"/>
        <color rgb="FF0000FF"/>
        <rFont val="Arial"/>
        <family val="2"/>
      </rPr>
      <t>For Development Projects</t>
    </r>
    <r>
      <rPr>
        <b/>
        <sz val="11"/>
        <rFont val="Arial"/>
        <family val="2"/>
      </rPr>
      <t xml:space="preserve">                                             Land Use Case Number:</t>
    </r>
  </si>
  <si>
    <t>The Certification of Quantities below is required for all development projects and permits. All other permit types can leave this blank.</t>
  </si>
  <si>
    <t>CERTIFICATION OF QUANTITIES</t>
  </si>
  <si>
    <t>I herby attest that the quantities listed above were prepared by me, or under my direct supervision, and accurately represent the construction quantities for improvements proposed on the final construction documents for the above referenced project. I understand the City of Greeley does not, and shall not, assume liability for any ommisssions or inaccuracies in these quantities.</t>
  </si>
  <si>
    <t>Affix Seal Here</t>
  </si>
  <si>
    <t>__________________________________
Registered Professional Engineer</t>
  </si>
  <si>
    <t>SUMMARY OF PERMIT FEES</t>
  </si>
  <si>
    <t>For internal use only. Not to be completed by applicants.</t>
  </si>
  <si>
    <t>SUBTOTAL</t>
  </si>
  <si>
    <t>WAIVED FEES</t>
  </si>
  <si>
    <t>TOTAL</t>
  </si>
  <si>
    <t>Base Permit Application Fee</t>
  </si>
  <si>
    <t>(reason for waived fee)</t>
  </si>
  <si>
    <t>Storm Water System Fee</t>
  </si>
  <si>
    <t>Concrete Improvements Fee</t>
  </si>
  <si>
    <t>Street Construction Fee</t>
  </si>
  <si>
    <t>Dry Utilities/Irrigation/Etc. Fee</t>
  </si>
  <si>
    <t>Water and Sewer Fees</t>
  </si>
  <si>
    <t>Surface Impact - Pavement Degradation Fee</t>
  </si>
  <si>
    <t>ADDITIONAL FEES</t>
  </si>
  <si>
    <r>
      <t xml:space="preserve">Working Prior to Permit: </t>
    </r>
    <r>
      <rPr>
        <sz val="9"/>
        <rFont val="Arial"/>
        <family val="2"/>
      </rPr>
      <t>20% surcharge</t>
    </r>
  </si>
  <si>
    <t>(details of violation)</t>
  </si>
  <si>
    <r>
      <t xml:space="preserve">Inspection Outside of Normal Working Hours: </t>
    </r>
    <r>
      <rPr>
        <sz val="9"/>
        <rFont val="Arial"/>
        <family val="2"/>
      </rPr>
      <t>$60 per hour (2 hour minimum)</t>
    </r>
  </si>
  <si>
    <r>
      <t>Re-Inspection Fee</t>
    </r>
    <r>
      <rPr>
        <sz val="9"/>
        <color rgb="FFFF0000"/>
        <rFont val="Arial"/>
        <family val="2"/>
      </rPr>
      <t>:</t>
    </r>
    <r>
      <rPr>
        <sz val="9"/>
        <rFont val="Arial"/>
        <family val="2"/>
      </rPr>
      <t xml:space="preserve"> $75 + hourly rate</t>
    </r>
    <r>
      <rPr>
        <sz val="9"/>
        <color indexed="10"/>
        <rFont val="Arial"/>
        <family val="2"/>
      </rPr>
      <t xml:space="preserve"> </t>
    </r>
    <r>
      <rPr>
        <sz val="9"/>
        <color theme="1"/>
        <rFont val="Arial"/>
        <family val="2"/>
      </rPr>
      <t>(called out more than twice without being ready)</t>
    </r>
  </si>
  <si>
    <r>
      <rPr>
        <sz val="9"/>
        <color rgb="FFFF0000"/>
        <rFont val="Arial"/>
        <family val="2"/>
      </rPr>
      <t>Parking Stall Occupation Fee:</t>
    </r>
    <r>
      <rPr>
        <sz val="9"/>
        <rFont val="Arial"/>
        <family val="2"/>
      </rPr>
      <t xml:space="preserve"> Green Zone - $8 per day, Orange Zone - $10 per day</t>
    </r>
  </si>
  <si>
    <r>
      <t>MHT Manual Violation Penalty:</t>
    </r>
    <r>
      <rPr>
        <sz val="9"/>
        <rFont val="Arial"/>
        <family val="2"/>
      </rPr>
      <t xml:space="preserve"> $125 - $1,500</t>
    </r>
    <r>
      <rPr>
        <sz val="9"/>
        <color indexed="10"/>
        <rFont val="Arial"/>
        <family val="2"/>
      </rPr>
      <t xml:space="preserve"> </t>
    </r>
    <r>
      <rPr>
        <sz val="9"/>
        <color theme="1"/>
        <rFont val="Arial"/>
        <family val="2"/>
      </rPr>
      <t>(based on violation type and number of offenses, see COG MHT Manual for more information)</t>
    </r>
  </si>
  <si>
    <t>FINAL TOTAL</t>
  </si>
  <si>
    <t>ADDITIONAL CONSIDERATIONS</t>
  </si>
  <si>
    <t>Work includes potholes?</t>
  </si>
  <si>
    <t>Work includes boring/trenching?</t>
  </si>
  <si>
    <t>Work includes stormwater infrastructure?</t>
  </si>
  <si>
    <t>Work includes water and sewer infrastructure?</t>
  </si>
  <si>
    <t>Work includes fire line infrastructure?</t>
  </si>
  <si>
    <t>PUBLIC WORKS PERMIT</t>
  </si>
  <si>
    <t>SITE MAP</t>
  </si>
  <si>
    <t>PERMIT # ___________________</t>
  </si>
  <si>
    <t>↑</t>
  </si>
  <si>
    <t>N</t>
  </si>
  <si>
    <t>TEMPORARY TRAFFIC CONTROL WORK ZONES REVIEW FORM</t>
  </si>
  <si>
    <t>CITY OF GREELEY / DEPARTMENT OF PUBLIC WORKS</t>
  </si>
  <si>
    <t xml:space="preserve">     </t>
  </si>
  <si>
    <t xml:space="preserve"> 1001 9TH AVE GREELEY, CO  80631    </t>
  </si>
  <si>
    <t xml:space="preserve">        CITY PERMT NO.  </t>
  </si>
  <si>
    <t xml:space="preserve">Office – (970)-336-4091      </t>
  </si>
  <si>
    <t>(Call 350-9881 when job is complete.)</t>
  </si>
  <si>
    <t>Cellular – (970)-539-6213</t>
  </si>
  <si>
    <t>Fax – (970)-336-4142</t>
  </si>
  <si>
    <t xml:space="preserve">       Fax or return to the Transportation Services Division Office for Review.</t>
  </si>
  <si>
    <t>Rev 2-2011</t>
  </si>
  <si>
    <t xml:space="preserve">BY SIGNING THIS DOCUMENT YOU WILL ASSUME ALL RESPONSIBILITY FOR SETTING UP THE TEMPORARY </t>
  </si>
  <si>
    <t xml:space="preserve">TRAFFIC CONTROL WORK ZONE BY MEETING OR EXCEEDING SET STANDARDS AND FOLLOWING THE </t>
  </si>
  <si>
    <t xml:space="preserve">M.U.T.C.D. MANUAL REQUIREMENTS, ALONG WITH THE STATE, FEDERAL, AND CITY OF GREELEY </t>
  </si>
  <si>
    <t>SPECIFICATIONS AND REGULATIONS.</t>
  </si>
  <si>
    <t>I have been offered a copy of this form and I have been advised to read it carefully.</t>
  </si>
  <si>
    <r>
      <t>Full Road Closures with complete Detour Routes will require a five (5) working day advance notice to have Method of Handling Traffic Plans reviewed.  A 72 hour notice is strongly recommended prior to construction.  This form and the (MHT) Plan</t>
    </r>
    <r>
      <rPr>
        <u/>
        <sz val="8"/>
        <rFont val="Times New Roman"/>
        <family val="1"/>
      </rPr>
      <t xml:space="preserve"> SHALL</t>
    </r>
    <r>
      <rPr>
        <sz val="8"/>
        <rFont val="Times New Roman"/>
        <family val="1"/>
      </rPr>
      <t xml:space="preserve"> be on the job site at all times.</t>
    </r>
  </si>
  <si>
    <t>In consideration of the acceptance of my entry, I do hereby acknowledge that I assume all risks and liability resulting from the Temporary Traffic Control Setup. That I have acquired  all permits, licenses, and fees required by the City of Greeley, and submitted a Method of Handling Traffic Control (MHT) along with this form.</t>
  </si>
  <si>
    <t xml:space="preserve">I acknowledge that I have carefully read this “Temporary Traffic Control Review Form” and fully understand that I am (trained and/or certified) about the </t>
  </si>
  <si>
    <t>fundamental principles of TTC and responsible for the proper temporary traffic control setup and maintenance thru-out the duration ON the jobsite.</t>
  </si>
  <si>
    <t>Print Name:</t>
  </si>
  <si>
    <t xml:space="preserve"> Signature:</t>
  </si>
  <si>
    <t>Date:</t>
  </si>
  <si>
    <t xml:space="preserve">Description of Work:   </t>
  </si>
  <si>
    <t xml:space="preserve"> Job No.</t>
  </si>
  <si>
    <t xml:space="preserve">Project Location and/or Street Address: </t>
  </si>
  <si>
    <t xml:space="preserve">Does job require: (Please Circle Appropriate One(s))         </t>
  </si>
  <si>
    <t xml:space="preserve">ROAD CLOSURE     </t>
  </si>
  <si>
    <t xml:space="preserve">LANE CLOSURE      </t>
  </si>
  <si>
    <t xml:space="preserve">SHOULDER CLOSURE      </t>
  </si>
  <si>
    <t xml:space="preserve">   SIDEWALK CLOSURE</t>
  </si>
  <si>
    <t>OTHER:</t>
  </si>
  <si>
    <t>Public Contact Information NAME:</t>
  </si>
  <si>
    <t>PHONE:</t>
  </si>
  <si>
    <t>EMAIL</t>
  </si>
  <si>
    <t>Work Schedule: Start Date:</t>
  </si>
  <si>
    <t>Finish Date:</t>
  </si>
  <si>
    <t xml:space="preserve">Requested Time(s) From: </t>
  </si>
  <si>
    <t xml:space="preserve"> To:</t>
  </si>
  <si>
    <t>CONTRACTOR / SUBCONTRACTOR / CITY DEPT PERFORMING WORK</t>
  </si>
  <si>
    <t>TRAFFIC CONTROL COMPANY USED</t>
  </si>
  <si>
    <t>Company Name:</t>
  </si>
  <si>
    <r>
      <rPr>
        <b/>
        <sz val="8"/>
        <rFont val="Times New Roman"/>
        <family val="1"/>
      </rPr>
      <t>Company Name</t>
    </r>
    <r>
      <rPr>
        <sz val="8"/>
        <rFont val="Times New Roman"/>
        <family val="1"/>
      </rPr>
      <t>:</t>
    </r>
  </si>
  <si>
    <t xml:space="preserve">Address:             </t>
  </si>
  <si>
    <r>
      <rPr>
        <b/>
        <sz val="8"/>
        <rFont val="Times New Roman"/>
        <family val="1"/>
      </rPr>
      <t>Address:</t>
    </r>
    <r>
      <rPr>
        <sz val="8"/>
        <rFont val="Times New Roman"/>
        <family val="1"/>
      </rPr>
      <t xml:space="preserve">           </t>
    </r>
  </si>
  <si>
    <t>City:</t>
  </si>
  <si>
    <t xml:space="preserve"> State:</t>
  </si>
  <si>
    <t>Zip:</t>
  </si>
  <si>
    <r>
      <rPr>
        <b/>
        <sz val="8"/>
        <rFont val="Times New Roman"/>
        <family val="1"/>
      </rPr>
      <t>City</t>
    </r>
    <r>
      <rPr>
        <sz val="8"/>
        <rFont val="Times New Roman"/>
        <family val="1"/>
      </rPr>
      <t>:</t>
    </r>
  </si>
  <si>
    <t xml:space="preserve">State:   </t>
  </si>
  <si>
    <t xml:space="preserve">Zip:    </t>
  </si>
  <si>
    <t>Office Phone:</t>
  </si>
  <si>
    <r>
      <rPr>
        <b/>
        <sz val="8"/>
        <rFont val="Times New Roman"/>
        <family val="1"/>
      </rPr>
      <t>Office Phone</t>
    </r>
    <r>
      <rPr>
        <sz val="8"/>
        <rFont val="Times New Roman"/>
        <family val="1"/>
      </rPr>
      <t>:</t>
    </r>
  </si>
  <si>
    <t>Mobile Phone:</t>
  </si>
  <si>
    <r>
      <rPr>
        <b/>
        <sz val="8"/>
        <rFont val="Times New Roman"/>
        <family val="1"/>
      </rPr>
      <t>Mobile Phone</t>
    </r>
    <r>
      <rPr>
        <sz val="8"/>
        <rFont val="Times New Roman"/>
        <family val="1"/>
      </rPr>
      <t>:</t>
    </r>
  </si>
  <si>
    <t>Fax:</t>
  </si>
  <si>
    <r>
      <rPr>
        <b/>
        <sz val="8"/>
        <rFont val="Times New Roman"/>
        <family val="1"/>
      </rPr>
      <t>Fax</t>
    </r>
    <r>
      <rPr>
        <sz val="8"/>
        <rFont val="Times New Roman"/>
        <family val="1"/>
      </rPr>
      <t>:</t>
    </r>
  </si>
  <si>
    <t xml:space="preserve">Work Site Contact:   </t>
  </si>
  <si>
    <t>Temporary Traffic Control Supervisor (TCS) Responsible for Job Site:</t>
  </si>
  <si>
    <t>Temporary Traffic Control Supervisor (TCS) Responsible for Job Site:  N/A</t>
  </si>
  <si>
    <t>TCS Contact Name:</t>
  </si>
  <si>
    <r>
      <rPr>
        <b/>
        <sz val="8"/>
        <rFont val="Times New Roman"/>
        <family val="1"/>
      </rPr>
      <t>TCS Contact Name</t>
    </r>
    <r>
      <rPr>
        <sz val="8"/>
        <rFont val="Times New Roman"/>
        <family val="1"/>
      </rPr>
      <t>:</t>
    </r>
  </si>
  <si>
    <t>PLEASE CHECK APPROPRIATE BOX(S)</t>
  </si>
  <si>
    <t xml:space="preserve">      PRIVATE  JOB</t>
  </si>
  <si>
    <t>CIP</t>
  </si>
  <si>
    <t>CITY MAINTENANCE</t>
  </si>
  <si>
    <t>OTHER</t>
  </si>
  <si>
    <t xml:space="preserve"> TRAFFIC CONTROL COMPANY DOING TRAFFIC CONTROL SETUP</t>
  </si>
  <si>
    <t>CONTRACTOR / CITY DEPT SETTING UP OWN TRAFFIC CONTROL</t>
  </si>
  <si>
    <t xml:space="preserve">  EQUIP RENTAL ONLY FROM TRAFFIC CONTROL COMPANY</t>
  </si>
  <si>
    <t>OFFICE USE</t>
  </si>
  <si>
    <t>COMMENTS:</t>
  </si>
  <si>
    <t xml:space="preserve">       MHT Accepted              </t>
  </si>
  <si>
    <t xml:space="preserve">MHT Resubmittal for Extension Date(s) </t>
  </si>
  <si>
    <t>From:</t>
  </si>
  <si>
    <t>To:</t>
  </si>
  <si>
    <t xml:space="preserve">       MHT  Denied</t>
  </si>
  <si>
    <t xml:space="preserve">REVIEWED BY:    </t>
  </si>
  <si>
    <t xml:space="preserve">Date: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</si>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</sst>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164" formatCode="&quot;$&quot;#,##0.0000_);[Red]\(&quot;$&quot;#,##0.0000\)"/>
    <numFmt numFmtId="165" formatCode="&quot;$&quot;#,##0.00"/>
  </numFmts>
  <fonts count="66" x14ac:knownFonts="1">
    <font>
      <sz val="10"/>
      <name val="Arial"/>
    </font>
    <font>
      <sz val="10"/>
      <name val="Arial"/>
      <family val="2"/>
    </font>
    <font>
      <b/>
      <sz val="16"/>
      <name val="Arial"/>
      <family val="2"/>
    </font>
    <font>
      <b/>
      <sz val="10"/>
      <name val="Arial"/>
      <family val="2"/>
    </font>
    <font>
      <i/>
      <sz val="8"/>
      <name val="Arial"/>
      <family val="2"/>
    </font>
    <font>
      <b/>
      <i/>
      <u/>
      <sz val="8"/>
      <name val="Arial"/>
      <family val="2"/>
    </font>
    <font>
      <sz val="8"/>
      <name val="Arial"/>
      <family val="2"/>
    </font>
    <font>
      <b/>
      <u/>
      <sz val="16"/>
      <name val="Arial"/>
      <family val="2"/>
    </font>
    <font>
      <u/>
      <sz val="10"/>
      <name val="Arial"/>
      <family val="2"/>
    </font>
    <font>
      <b/>
      <i/>
      <sz val="10"/>
      <name val="Arial"/>
      <family val="2"/>
    </font>
    <font>
      <i/>
      <sz val="10"/>
      <name val="Arial"/>
      <family val="2"/>
    </font>
    <font>
      <sz val="9"/>
      <name val="Arial"/>
      <family val="2"/>
    </font>
    <font>
      <sz val="8"/>
      <color indexed="8"/>
      <name val="Arial"/>
      <family val="2"/>
    </font>
    <font>
      <sz val="10"/>
      <color indexed="8"/>
      <name val="Arial"/>
      <family val="2"/>
    </font>
    <font>
      <b/>
      <sz val="12"/>
      <name val="Arial"/>
      <family val="2"/>
    </font>
    <font>
      <sz val="8"/>
      <name val="Arial"/>
      <family val="2"/>
    </font>
    <font>
      <b/>
      <sz val="8"/>
      <color indexed="10"/>
      <name val="Arial"/>
      <family val="2"/>
    </font>
    <font>
      <b/>
      <i/>
      <sz val="9"/>
      <name val="Arial"/>
      <family val="2"/>
    </font>
    <font>
      <b/>
      <sz val="14"/>
      <name val="Arial"/>
      <family val="2"/>
    </font>
    <font>
      <sz val="48"/>
      <name val="Arial"/>
      <family val="2"/>
    </font>
    <font>
      <sz val="12"/>
      <name val="Times New Roman"/>
      <family val="1"/>
    </font>
    <font>
      <sz val="10"/>
      <name val="Times New Roman"/>
      <family val="1"/>
    </font>
    <font>
      <b/>
      <sz val="10"/>
      <color indexed="16"/>
      <name val="Arial"/>
      <family val="2"/>
    </font>
    <font>
      <sz val="10"/>
      <color indexed="12"/>
      <name val="Arial"/>
      <family val="2"/>
    </font>
    <font>
      <b/>
      <sz val="11"/>
      <name val="Arial"/>
      <family val="2"/>
    </font>
    <font>
      <sz val="9"/>
      <color indexed="10"/>
      <name val="Arial"/>
      <family val="2"/>
    </font>
    <font>
      <sz val="8"/>
      <name val="Times New Roman"/>
      <family val="1"/>
    </font>
    <font>
      <b/>
      <sz val="8"/>
      <name val="Times New Roman"/>
      <family val="1"/>
    </font>
    <font>
      <b/>
      <i/>
      <sz val="10"/>
      <color indexed="12"/>
      <name val="Arial"/>
      <family val="2"/>
    </font>
    <font>
      <sz val="7"/>
      <name val="Arial"/>
      <family val="2"/>
    </font>
    <font>
      <sz val="7.5"/>
      <name val="Times New Roman"/>
      <family val="1"/>
    </font>
    <font>
      <b/>
      <sz val="8"/>
      <name val="Arial"/>
      <family val="2"/>
    </font>
    <font>
      <b/>
      <u/>
      <sz val="8"/>
      <name val="Times New Roman"/>
      <family val="1"/>
    </font>
    <font>
      <sz val="8"/>
      <color rgb="FFFF0000"/>
      <name val="Times New Roman"/>
      <family val="1"/>
    </font>
    <font>
      <b/>
      <i/>
      <sz val="10"/>
      <color rgb="FFFF0000"/>
      <name val="Arial"/>
      <family val="2"/>
    </font>
    <font>
      <b/>
      <sz val="10"/>
      <color rgb="FFFF0000"/>
      <name val="Arial"/>
      <family val="2"/>
    </font>
    <font>
      <u/>
      <sz val="8"/>
      <name val="Times New Roman"/>
      <family val="1"/>
    </font>
    <font>
      <i/>
      <sz val="9"/>
      <name val="Arial"/>
      <family val="2"/>
    </font>
    <font>
      <sz val="12"/>
      <name val="Arial"/>
      <family val="2"/>
    </font>
    <font>
      <sz val="8"/>
      <color indexed="12"/>
      <name val="Arial"/>
      <family val="2"/>
    </font>
    <font>
      <sz val="8"/>
      <color indexed="10"/>
      <name val="Arial"/>
      <family val="2"/>
    </font>
    <font>
      <sz val="11"/>
      <name val="Arial"/>
      <family val="2"/>
    </font>
    <font>
      <b/>
      <sz val="10"/>
      <name val="Arial Nova"/>
      <family val="2"/>
    </font>
    <font>
      <b/>
      <sz val="11"/>
      <name val="Arial Nova"/>
      <family val="2"/>
    </font>
    <font>
      <sz val="11"/>
      <color rgb="FFFF0000"/>
      <name val="Arial"/>
      <family val="2"/>
    </font>
    <font>
      <sz val="11"/>
      <color rgb="FF009900"/>
      <name val="Arial"/>
      <family val="2"/>
    </font>
    <font>
      <sz val="10"/>
      <name val="Arial Nova"/>
      <family val="2"/>
    </font>
    <font>
      <sz val="10"/>
      <color rgb="FF0000FF"/>
      <name val="Arial"/>
      <family val="2"/>
    </font>
    <font>
      <sz val="9"/>
      <color rgb="FFFF0000"/>
      <name val="Arial"/>
      <family val="2"/>
    </font>
    <font>
      <sz val="9"/>
      <color theme="1"/>
      <name val="Arial"/>
      <family val="2"/>
    </font>
    <font>
      <i/>
      <sz val="8"/>
      <color theme="1" tint="0.34998626667073579"/>
      <name val="Arial"/>
      <family val="2"/>
    </font>
    <font>
      <i/>
      <sz val="9"/>
      <color theme="1" tint="0.34998626667073579"/>
      <name val="Arial"/>
      <family val="2"/>
    </font>
    <font>
      <b/>
      <sz val="10"/>
      <color rgb="FF0000FF"/>
      <name val="Arial"/>
      <family val="2"/>
    </font>
    <font>
      <b/>
      <sz val="12"/>
      <name val="Arial Nova"/>
      <family val="2"/>
    </font>
    <font>
      <b/>
      <sz val="10.5"/>
      <name val="Arial Nova"/>
      <family val="2"/>
    </font>
    <font>
      <sz val="10.5"/>
      <name val="Arial"/>
      <family val="2"/>
    </font>
    <font>
      <b/>
      <sz val="11"/>
      <color rgb="FF0000FF"/>
      <name val="Arial Nova"/>
      <family val="2"/>
    </font>
    <font>
      <b/>
      <sz val="12"/>
      <color rgb="FF0000FF"/>
      <name val="Arial Nova"/>
      <family val="2"/>
    </font>
    <font>
      <sz val="10"/>
      <color theme="1" tint="0.34998626667073579"/>
      <name val="Arial"/>
      <family val="2"/>
    </font>
    <font>
      <sz val="10"/>
      <color rgb="FF009900"/>
      <name val="Arial"/>
      <family val="2"/>
    </font>
    <font>
      <sz val="10"/>
      <color rgb="FFFF0000"/>
      <name val="Arial"/>
      <family val="2"/>
    </font>
    <font>
      <sz val="10.5"/>
      <name val="Arial Nova"/>
      <family val="2"/>
    </font>
    <font>
      <b/>
      <sz val="10.5"/>
      <color rgb="FFFF0000"/>
      <name val="Arial Nova"/>
      <family val="2"/>
    </font>
    <font>
      <b/>
      <sz val="10.5"/>
      <color theme="1"/>
      <name val="Arial Nova"/>
      <family val="2"/>
    </font>
    <font>
      <b/>
      <sz val="10.5"/>
      <color rgb="FF009900"/>
      <name val="Arial Nova"/>
      <family val="2"/>
    </font>
    <font>
      <b/>
      <sz val="11"/>
      <color rgb="FF0000FF"/>
      <name val="Arial"/>
      <family val="2"/>
    </font>
  </fonts>
  <fills count="8">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medium">
        <color indexed="64"/>
      </bottom>
      <diagonal/>
    </border>
    <border>
      <left/>
      <right/>
      <top/>
      <bottom style="thin">
        <color rgb="FF0000FF"/>
      </bottom>
      <diagonal/>
    </border>
    <border>
      <left/>
      <right style="thin">
        <color rgb="FF0000FF"/>
      </right>
      <top style="thin">
        <color rgb="FF0000FF"/>
      </top>
      <bottom/>
      <diagonal/>
    </border>
    <border>
      <left/>
      <right style="thin">
        <color rgb="FF0000FF"/>
      </right>
      <top/>
      <bottom/>
      <diagonal/>
    </border>
    <border>
      <left/>
      <right/>
      <top style="thin">
        <color rgb="FF0000FF"/>
      </top>
      <bottom/>
      <diagonal/>
    </border>
    <border>
      <left style="thin">
        <color rgb="FF0000FF"/>
      </left>
      <right/>
      <top style="thin">
        <color rgb="FF0000FF"/>
      </top>
      <bottom/>
      <diagonal/>
    </border>
    <border>
      <left style="thin">
        <color rgb="FF0000FF"/>
      </left>
      <right/>
      <top/>
      <bottom/>
      <diagonal/>
    </border>
  </borders>
  <cellStyleXfs count="3">
    <xf numFmtId="0" fontId="0" fillId="0" borderId="0"/>
    <xf numFmtId="44" fontId="1" fillId="0" borderId="0" applyFont="0" applyFill="0" applyBorder="0" applyAlignment="0" applyProtection="0"/>
    <xf numFmtId="0" fontId="1" fillId="0" borderId="0"/>
  </cellStyleXfs>
  <cellXfs count="299">
    <xf numFmtId="0" fontId="0" fillId="0" borderId="0" xfId="0"/>
    <xf numFmtId="0" fontId="0" fillId="0" borderId="3" xfId="0" applyBorder="1"/>
    <xf numFmtId="0" fontId="0" fillId="0" borderId="4" xfId="0" applyBorder="1"/>
    <xf numFmtId="0" fontId="4" fillId="0" borderId="0" xfId="0" applyFont="1"/>
    <xf numFmtId="0" fontId="0" fillId="0" borderId="5" xfId="0" applyBorder="1"/>
    <xf numFmtId="0" fontId="0" fillId="0" borderId="6" xfId="0" applyBorder="1"/>
    <xf numFmtId="0" fontId="0" fillId="0" borderId="7" xfId="0" applyBorder="1"/>
    <xf numFmtId="0" fontId="3" fillId="0" borderId="0" xfId="0" applyFont="1"/>
    <xf numFmtId="0" fontId="9" fillId="0" borderId="8" xfId="0" applyFont="1" applyBorder="1"/>
    <xf numFmtId="0" fontId="0" fillId="0" borderId="0" xfId="0" applyAlignment="1">
      <alignment horizontal="center" vertical="top" wrapText="1"/>
    </xf>
    <xf numFmtId="0" fontId="2" fillId="0" borderId="0" xfId="0" applyFont="1" applyAlignment="1">
      <alignment horizontal="left"/>
    </xf>
    <xf numFmtId="0" fontId="3" fillId="0" borderId="1" xfId="0" applyFont="1" applyBorder="1"/>
    <xf numFmtId="0" fontId="6" fillId="0" borderId="0" xfId="0" applyFont="1" applyAlignment="1">
      <alignment horizontal="left"/>
    </xf>
    <xf numFmtId="0" fontId="6" fillId="0" borderId="1" xfId="0" applyFont="1" applyBorder="1" applyAlignment="1">
      <alignment horizontal="left"/>
    </xf>
    <xf numFmtId="0" fontId="4" fillId="0" borderId="1" xfId="0" applyFont="1" applyBorder="1"/>
    <xf numFmtId="0" fontId="24" fillId="0" borderId="1" xfId="0" applyFont="1" applyBorder="1"/>
    <xf numFmtId="0" fontId="0" fillId="3" borderId="0" xfId="0" applyFill="1"/>
    <xf numFmtId="0" fontId="26" fillId="0" borderId="0" xfId="0" applyFont="1"/>
    <xf numFmtId="0" fontId="27" fillId="0" borderId="0" xfId="0" applyFont="1"/>
    <xf numFmtId="0" fontId="11" fillId="0" borderId="0" xfId="0" applyFont="1" applyAlignment="1">
      <alignment horizontal="center"/>
    </xf>
    <xf numFmtId="0" fontId="31" fillId="0" borderId="0" xfId="0" applyFont="1"/>
    <xf numFmtId="0" fontId="32" fillId="0" borderId="0" xfId="0" applyFont="1"/>
    <xf numFmtId="0" fontId="31" fillId="0" borderId="0" xfId="0" applyFont="1" applyAlignment="1">
      <alignment horizontal="right"/>
    </xf>
    <xf numFmtId="0" fontId="26" fillId="0" borderId="1" xfId="0" applyFont="1" applyBorder="1"/>
    <xf numFmtId="0" fontId="6" fillId="0" borderId="1" xfId="0" applyFont="1" applyBorder="1"/>
    <xf numFmtId="0" fontId="27" fillId="0" borderId="1" xfId="0" applyFont="1" applyBorder="1"/>
    <xf numFmtId="0" fontId="31" fillId="0" borderId="1" xfId="0" applyFont="1" applyBorder="1"/>
    <xf numFmtId="0" fontId="6" fillId="0" borderId="12" xfId="0" applyFont="1" applyBorder="1"/>
    <xf numFmtId="0" fontId="6" fillId="0" borderId="0" xfId="0" applyFont="1"/>
    <xf numFmtId="0" fontId="6" fillId="0" borderId="2" xfId="0" applyFont="1" applyBorder="1"/>
    <xf numFmtId="0" fontId="31" fillId="0" borderId="1" xfId="0" applyFont="1" applyBorder="1" applyAlignment="1">
      <alignment horizontal="right"/>
    </xf>
    <xf numFmtId="14" fontId="6" fillId="0" borderId="0" xfId="0" applyNumberFormat="1" applyFont="1" applyAlignment="1" applyProtection="1">
      <alignment horizontal="center"/>
      <protection locked="0"/>
    </xf>
    <xf numFmtId="0" fontId="6" fillId="0" borderId="0" xfId="0" applyFont="1" applyAlignment="1" applyProtection="1">
      <alignment horizontal="center"/>
      <protection locked="0"/>
    </xf>
    <xf numFmtId="0" fontId="1" fillId="0" borderId="0" xfId="0" applyFont="1"/>
    <xf numFmtId="0" fontId="1" fillId="0" borderId="1" xfId="0" applyFont="1" applyBorder="1" applyAlignment="1" applyProtection="1">
      <alignment horizontal="left"/>
      <protection locked="0"/>
    </xf>
    <xf numFmtId="0" fontId="6" fillId="0" borderId="1" xfId="0" applyFont="1" applyBorder="1" applyProtection="1">
      <protection locked="0"/>
    </xf>
    <xf numFmtId="0" fontId="31" fillId="0" borderId="1" xfId="0" applyFont="1" applyBorder="1" applyProtection="1">
      <protection locked="0"/>
    </xf>
    <xf numFmtId="0" fontId="27" fillId="0" borderId="9" xfId="0" applyFont="1" applyBorder="1"/>
    <xf numFmtId="0" fontId="0" fillId="0" borderId="10" xfId="0" applyBorder="1"/>
    <xf numFmtId="0" fontId="0" fillId="0" borderId="9" xfId="0" applyBorder="1"/>
    <xf numFmtId="0" fontId="27" fillId="0" borderId="9" xfId="0" applyFont="1" applyBorder="1" applyAlignment="1">
      <alignment horizontal="left"/>
    </xf>
    <xf numFmtId="0" fontId="27" fillId="0" borderId="0" xfId="0" applyFont="1" applyAlignment="1">
      <alignment horizontal="left"/>
    </xf>
    <xf numFmtId="0" fontId="27" fillId="0" borderId="0" xfId="0" applyFont="1" applyAlignment="1">
      <alignment horizontal="right"/>
    </xf>
    <xf numFmtId="0" fontId="0" fillId="0" borderId="14" xfId="0" applyBorder="1"/>
    <xf numFmtId="0" fontId="26" fillId="0" borderId="11" xfId="0" applyFont="1" applyBorder="1"/>
    <xf numFmtId="0" fontId="26" fillId="0" borderId="0" xfId="0" applyFont="1" applyAlignment="1">
      <alignment horizontal="left"/>
    </xf>
    <xf numFmtId="0" fontId="26" fillId="0" borderId="1" xfId="0" applyFont="1" applyBorder="1" applyAlignment="1" applyProtection="1">
      <alignment horizontal="right"/>
      <protection locked="0"/>
    </xf>
    <xf numFmtId="0" fontId="33" fillId="0" borderId="0" xfId="0" applyFont="1" applyAlignment="1">
      <alignment horizontal="left"/>
    </xf>
    <xf numFmtId="0" fontId="13" fillId="3" borderId="0" xfId="0" applyFont="1" applyFill="1"/>
    <xf numFmtId="0" fontId="1" fillId="0" borderId="1" xfId="0" applyFont="1" applyBorder="1"/>
    <xf numFmtId="0" fontId="35" fillId="0" borderId="1" xfId="0" applyFont="1" applyBorder="1"/>
    <xf numFmtId="0" fontId="11" fillId="0" borderId="1" xfId="0" applyFont="1" applyBorder="1"/>
    <xf numFmtId="0" fontId="4" fillId="0" borderId="0" xfId="0" applyFont="1" applyAlignment="1">
      <alignment horizontal="left"/>
    </xf>
    <xf numFmtId="0" fontId="0" fillId="4" borderId="0" xfId="0" applyFill="1"/>
    <xf numFmtId="0" fontId="6" fillId="3" borderId="0" xfId="0" applyFont="1" applyFill="1"/>
    <xf numFmtId="0" fontId="0" fillId="4" borderId="1" xfId="0" applyFill="1" applyBorder="1"/>
    <xf numFmtId="0" fontId="0" fillId="0" borderId="13" xfId="0" applyBorder="1" applyAlignment="1">
      <alignment horizontal="center"/>
    </xf>
    <xf numFmtId="0" fontId="3" fillId="0" borderId="10" xfId="0" applyFont="1" applyBorder="1" applyAlignment="1">
      <alignment horizontal="center"/>
    </xf>
    <xf numFmtId="0" fontId="6" fillId="0" borderId="10" xfId="0" applyFont="1" applyBorder="1"/>
    <xf numFmtId="0" fontId="4" fillId="0" borderId="10" xfId="0" applyFont="1" applyBorder="1" applyAlignment="1">
      <alignment horizontal="left"/>
    </xf>
    <xf numFmtId="0" fontId="17" fillId="0" borderId="0" xfId="0" applyFont="1" applyAlignment="1">
      <alignment horizontal="left"/>
    </xf>
    <xf numFmtId="0" fontId="17" fillId="0" borderId="10" xfId="0" applyFont="1" applyBorder="1" applyAlignment="1">
      <alignment horizontal="left"/>
    </xf>
    <xf numFmtId="0" fontId="9" fillId="0" borderId="0" xfId="0" applyFont="1"/>
    <xf numFmtId="0" fontId="9" fillId="0" borderId="10" xfId="0" applyFont="1" applyBorder="1"/>
    <xf numFmtId="0" fontId="0" fillId="0" borderId="11" xfId="0" applyBorder="1"/>
    <xf numFmtId="0" fontId="8" fillId="0" borderId="12" xfId="0" applyFont="1" applyBorder="1"/>
    <xf numFmtId="0" fontId="0" fillId="0" borderId="12" xfId="0" applyBorder="1"/>
    <xf numFmtId="0" fontId="0" fillId="0" borderId="13" xfId="0" applyBorder="1"/>
    <xf numFmtId="0" fontId="9" fillId="0" borderId="16" xfId="0" applyFont="1" applyBorder="1"/>
    <xf numFmtId="0" fontId="17" fillId="0" borderId="9" xfId="0" applyFont="1" applyBorder="1" applyAlignment="1">
      <alignment horizontal="left"/>
    </xf>
    <xf numFmtId="0" fontId="9" fillId="0" borderId="9" xfId="0" applyFont="1" applyBorder="1"/>
    <xf numFmtId="0" fontId="4" fillId="0" borderId="9" xfId="0" applyFont="1" applyBorder="1" applyAlignment="1">
      <alignment horizontal="left"/>
    </xf>
    <xf numFmtId="0" fontId="4" fillId="0" borderId="9" xfId="0" applyFont="1" applyBorder="1"/>
    <xf numFmtId="0" fontId="12" fillId="3" borderId="9" xfId="0" applyFont="1" applyFill="1" applyBorder="1"/>
    <xf numFmtId="0" fontId="6" fillId="3" borderId="9" xfId="0" applyFont="1" applyFill="1" applyBorder="1"/>
    <xf numFmtId="0" fontId="6" fillId="4" borderId="9" xfId="0" applyFont="1" applyFill="1" applyBorder="1"/>
    <xf numFmtId="0" fontId="6" fillId="3" borderId="19" xfId="0" applyFont="1" applyFill="1" applyBorder="1"/>
    <xf numFmtId="14" fontId="3" fillId="0" borderId="12" xfId="0" applyNumberFormat="1" applyFont="1" applyBorder="1" applyAlignment="1">
      <alignment horizontal="center"/>
    </xf>
    <xf numFmtId="0" fontId="3" fillId="0" borderId="13" xfId="0" applyFont="1" applyBorder="1" applyAlignment="1">
      <alignment horizontal="center"/>
    </xf>
    <xf numFmtId="0" fontId="3" fillId="0" borderId="15" xfId="0" applyFont="1" applyBorder="1" applyAlignment="1">
      <alignment horizontal="center"/>
    </xf>
    <xf numFmtId="0" fontId="29" fillId="0" borderId="0" xfId="0" applyFont="1"/>
    <xf numFmtId="0" fontId="1" fillId="0" borderId="0" xfId="2"/>
    <xf numFmtId="8" fontId="1" fillId="0" borderId="0" xfId="2" applyNumberFormat="1" applyAlignment="1">
      <alignment vertical="center"/>
    </xf>
    <xf numFmtId="8" fontId="1" fillId="0" borderId="0" xfId="2" applyNumberFormat="1"/>
    <xf numFmtId="8" fontId="1" fillId="0" borderId="0" xfId="1" applyNumberFormat="1" applyFont="1" applyAlignment="1">
      <alignment horizontal="right"/>
    </xf>
    <xf numFmtId="8" fontId="1" fillId="0" borderId="0" xfId="2" applyNumberFormat="1" applyAlignment="1">
      <alignment horizontal="center"/>
    </xf>
    <xf numFmtId="8" fontId="1" fillId="0" borderId="6" xfId="1" applyNumberFormat="1" applyFont="1" applyBorder="1" applyAlignment="1">
      <alignment horizontal="right"/>
    </xf>
    <xf numFmtId="0" fontId="1" fillId="0" borderId="0" xfId="2" applyAlignment="1">
      <alignment horizontal="center"/>
    </xf>
    <xf numFmtId="0" fontId="1" fillId="5" borderId="1" xfId="2" applyFill="1" applyBorder="1" applyAlignment="1">
      <alignment horizontal="center" vertical="center"/>
    </xf>
    <xf numFmtId="8" fontId="1" fillId="0" borderId="0" xfId="1" applyNumberFormat="1" applyFont="1" applyBorder="1" applyAlignment="1">
      <alignment horizontal="right"/>
    </xf>
    <xf numFmtId="0" fontId="1" fillId="5" borderId="8" xfId="2" applyFill="1" applyBorder="1" applyAlignment="1">
      <alignment horizontal="center" vertical="center"/>
    </xf>
    <xf numFmtId="165" fontId="1" fillId="0" borderId="0" xfId="1" applyNumberFormat="1" applyFont="1" applyFill="1"/>
    <xf numFmtId="7" fontId="1" fillId="0" borderId="0" xfId="1" applyNumberFormat="1" applyFont="1"/>
    <xf numFmtId="8" fontId="1" fillId="0" borderId="0" xfId="2" applyNumberFormat="1" applyAlignment="1">
      <alignment horizontal="center" vertical="center"/>
    </xf>
    <xf numFmtId="7" fontId="1" fillId="0" borderId="0" xfId="1" applyNumberFormat="1" applyFont="1" applyAlignment="1">
      <alignment vertical="center"/>
    </xf>
    <xf numFmtId="8" fontId="1" fillId="0" borderId="0" xfId="1" applyNumberFormat="1" applyFont="1" applyBorder="1" applyAlignment="1">
      <alignment horizontal="right" vertical="center"/>
    </xf>
    <xf numFmtId="164" fontId="1" fillId="0" borderId="0" xfId="2" applyNumberFormat="1" applyAlignment="1">
      <alignment horizontal="center" vertical="center"/>
    </xf>
    <xf numFmtId="8" fontId="1" fillId="0" borderId="6" xfId="1" applyNumberFormat="1" applyFont="1" applyBorder="1" applyAlignment="1">
      <alignment horizontal="right" vertical="center"/>
    </xf>
    <xf numFmtId="164" fontId="1" fillId="0" borderId="0" xfId="2" applyNumberFormat="1" applyAlignment="1">
      <alignment vertical="center"/>
    </xf>
    <xf numFmtId="0" fontId="1" fillId="0" borderId="0" xfId="2" applyAlignment="1">
      <alignment vertical="center"/>
    </xf>
    <xf numFmtId="164" fontId="1" fillId="0" borderId="0" xfId="2" applyNumberFormat="1"/>
    <xf numFmtId="164" fontId="1" fillId="0" borderId="0" xfId="2" applyNumberFormat="1" applyAlignment="1">
      <alignment horizontal="center"/>
    </xf>
    <xf numFmtId="164" fontId="1" fillId="0" borderId="18" xfId="2" applyNumberFormat="1" applyBorder="1"/>
    <xf numFmtId="164" fontId="1" fillId="0" borderId="18" xfId="2" applyNumberFormat="1" applyBorder="1" applyAlignment="1">
      <alignment horizontal="center"/>
    </xf>
    <xf numFmtId="0" fontId="1" fillId="0" borderId="18" xfId="2" applyBorder="1"/>
    <xf numFmtId="8" fontId="1" fillId="0" borderId="0" xfId="2" applyNumberFormat="1" applyAlignment="1">
      <alignment horizontal="right"/>
    </xf>
    <xf numFmtId="0" fontId="8" fillId="0" borderId="0" xfId="2" applyFont="1"/>
    <xf numFmtId="8" fontId="40" fillId="0" borderId="0" xfId="2" applyNumberFormat="1" applyFont="1" applyAlignment="1">
      <alignment horizontal="left"/>
    </xf>
    <xf numFmtId="8" fontId="42" fillId="0" borderId="0" xfId="2" applyNumberFormat="1" applyFont="1"/>
    <xf numFmtId="8" fontId="42" fillId="0" borderId="0" xfId="2" applyNumberFormat="1" applyFont="1" applyAlignment="1">
      <alignment horizontal="center"/>
    </xf>
    <xf numFmtId="0" fontId="42" fillId="0" borderId="0" xfId="2" applyFont="1" applyAlignment="1">
      <alignment horizontal="center"/>
    </xf>
    <xf numFmtId="8" fontId="42" fillId="0" borderId="1" xfId="2" applyNumberFormat="1" applyFont="1" applyBorder="1" applyAlignment="1">
      <alignment horizontal="center"/>
    </xf>
    <xf numFmtId="0" fontId="42" fillId="0" borderId="1" xfId="2" applyFont="1" applyBorder="1" applyAlignment="1">
      <alignment horizontal="center"/>
    </xf>
    <xf numFmtId="0" fontId="1" fillId="0" borderId="0" xfId="2" applyAlignment="1">
      <alignment horizontal="center" vertical="center"/>
    </xf>
    <xf numFmtId="8" fontId="43" fillId="0" borderId="1" xfId="2" applyNumberFormat="1" applyFont="1" applyBorder="1"/>
    <xf numFmtId="8" fontId="41" fillId="0" borderId="0" xfId="2" applyNumberFormat="1" applyFont="1"/>
    <xf numFmtId="8" fontId="43" fillId="0" borderId="0" xfId="2" applyNumberFormat="1" applyFont="1" applyAlignment="1">
      <alignment horizontal="right" vertical="center"/>
    </xf>
    <xf numFmtId="8" fontId="43" fillId="0" borderId="0" xfId="2" quotePrefix="1" applyNumberFormat="1" applyFont="1" applyAlignment="1">
      <alignment horizontal="left"/>
    </xf>
    <xf numFmtId="8" fontId="43" fillId="0" borderId="0" xfId="2" applyNumberFormat="1" applyFont="1"/>
    <xf numFmtId="8" fontId="41" fillId="0" borderId="0" xfId="2" applyNumberFormat="1" applyFont="1" applyAlignment="1">
      <alignment horizontal="left" indent="2"/>
    </xf>
    <xf numFmtId="8" fontId="43" fillId="0" borderId="1" xfId="2" applyNumberFormat="1" applyFont="1" applyBorder="1" applyAlignment="1">
      <alignment horizontal="left"/>
    </xf>
    <xf numFmtId="8" fontId="41" fillId="0" borderId="0" xfId="2" applyNumberFormat="1" applyFont="1" applyAlignment="1">
      <alignment horizontal="left"/>
    </xf>
    <xf numFmtId="8" fontId="43" fillId="0" borderId="0" xfId="2" applyNumberFormat="1" applyFont="1" applyAlignment="1">
      <alignment horizontal="right"/>
    </xf>
    <xf numFmtId="0" fontId="41" fillId="0" borderId="0" xfId="2" applyFont="1"/>
    <xf numFmtId="0" fontId="41" fillId="0" borderId="0" xfId="2" applyFont="1" applyAlignment="1">
      <alignment horizontal="left" indent="1"/>
    </xf>
    <xf numFmtId="165" fontId="43" fillId="0" borderId="0" xfId="2" applyNumberFormat="1" applyFont="1"/>
    <xf numFmtId="8" fontId="41" fillId="0" borderId="0" xfId="2" applyNumberFormat="1" applyFont="1" applyAlignment="1">
      <alignment horizontal="left" vertical="center"/>
    </xf>
    <xf numFmtId="8" fontId="44" fillId="0" borderId="0" xfId="2" applyNumberFormat="1" applyFont="1" applyAlignment="1">
      <alignment horizontal="left" vertical="center" indent="2"/>
    </xf>
    <xf numFmtId="8" fontId="41" fillId="0" borderId="0" xfId="2" applyNumberFormat="1" applyFont="1" applyAlignment="1">
      <alignment horizontal="left" vertical="center" indent="2"/>
    </xf>
    <xf numFmtId="8" fontId="45" fillId="0" borderId="0" xfId="2" applyNumberFormat="1" applyFont="1" applyAlignment="1">
      <alignment horizontal="left" vertical="center" indent="2"/>
    </xf>
    <xf numFmtId="8" fontId="1" fillId="0" borderId="0" xfId="1" applyNumberFormat="1" applyFont="1" applyFill="1" applyBorder="1" applyAlignment="1">
      <alignment horizontal="right"/>
    </xf>
    <xf numFmtId="8" fontId="1" fillId="0" borderId="6" xfId="1" applyNumberFormat="1" applyFont="1" applyFill="1" applyBorder="1" applyAlignment="1">
      <alignment horizontal="right"/>
    </xf>
    <xf numFmtId="164" fontId="46" fillId="0" borderId="0" xfId="2" applyNumberFormat="1" applyFont="1" applyAlignment="1">
      <alignment horizontal="center"/>
    </xf>
    <xf numFmtId="164" fontId="1" fillId="0" borderId="0" xfId="2" applyNumberFormat="1" applyAlignment="1">
      <alignment horizontal="left" wrapText="1"/>
    </xf>
    <xf numFmtId="0" fontId="24" fillId="0" borderId="0" xfId="2" applyFont="1" applyAlignment="1">
      <alignment horizontal="right" vertical="center"/>
    </xf>
    <xf numFmtId="8" fontId="54" fillId="0" borderId="1" xfId="2" applyNumberFormat="1" applyFont="1" applyBorder="1"/>
    <xf numFmtId="0" fontId="55" fillId="0" borderId="0" xfId="2" applyFont="1"/>
    <xf numFmtId="8" fontId="57" fillId="0" borderId="0" xfId="2" quotePrefix="1" applyNumberFormat="1" applyFont="1" applyAlignment="1">
      <alignment horizontal="left" vertical="center"/>
    </xf>
    <xf numFmtId="8" fontId="57" fillId="0" borderId="0" xfId="2" applyNumberFormat="1" applyFont="1" applyAlignment="1">
      <alignment vertical="center"/>
    </xf>
    <xf numFmtId="0" fontId="1" fillId="7" borderId="1" xfId="2" applyFill="1" applyBorder="1" applyAlignment="1">
      <alignment horizontal="center" vertical="center"/>
    </xf>
    <xf numFmtId="0" fontId="1" fillId="7" borderId="8" xfId="2" applyFill="1" applyBorder="1" applyAlignment="1">
      <alignment horizontal="center" vertical="center"/>
    </xf>
    <xf numFmtId="164" fontId="1" fillId="6" borderId="0" xfId="2" applyNumberFormat="1" applyFill="1" applyAlignment="1">
      <alignment horizontal="center"/>
    </xf>
    <xf numFmtId="164" fontId="1" fillId="6" borderId="0" xfId="2" applyNumberFormat="1" applyFill="1"/>
    <xf numFmtId="0" fontId="1" fillId="6" borderId="0" xfId="2" applyFill="1"/>
    <xf numFmtId="164" fontId="47" fillId="6" borderId="20" xfId="2" applyNumberFormat="1" applyFont="1" applyFill="1" applyBorder="1" applyAlignment="1">
      <alignment horizontal="left"/>
    </xf>
    <xf numFmtId="164" fontId="1" fillId="6" borderId="20" xfId="2" applyNumberFormat="1" applyFill="1" applyBorder="1"/>
    <xf numFmtId="164" fontId="47" fillId="6" borderId="20" xfId="2" applyNumberFormat="1" applyFont="1" applyFill="1" applyBorder="1" applyAlignment="1">
      <alignment horizontal="center"/>
    </xf>
    <xf numFmtId="164" fontId="1" fillId="6" borderId="0" xfId="2" applyNumberFormat="1" applyFill="1" applyAlignment="1">
      <alignment horizontal="left" indent="1"/>
    </xf>
    <xf numFmtId="165" fontId="1" fillId="6" borderId="21" xfId="1" applyNumberFormat="1" applyFill="1" applyBorder="1" applyAlignment="1">
      <alignment horizontal="right"/>
    </xf>
    <xf numFmtId="165" fontId="1" fillId="6" borderId="24" xfId="1" applyNumberFormat="1" applyFill="1" applyBorder="1" applyAlignment="1">
      <alignment horizontal="right"/>
    </xf>
    <xf numFmtId="8" fontId="1" fillId="6" borderId="0" xfId="2" applyNumberFormat="1" applyFill="1" applyAlignment="1">
      <alignment horizontal="right"/>
    </xf>
    <xf numFmtId="165" fontId="1" fillId="6" borderId="22" xfId="2" applyNumberFormat="1" applyFill="1" applyBorder="1" applyAlignment="1">
      <alignment horizontal="right"/>
    </xf>
    <xf numFmtId="165" fontId="1" fillId="6" borderId="25" xfId="1" applyNumberFormat="1" applyFill="1" applyBorder="1" applyAlignment="1">
      <alignment horizontal="right"/>
    </xf>
    <xf numFmtId="165" fontId="1" fillId="6" borderId="0" xfId="1" applyNumberFormat="1" applyFill="1" applyBorder="1" applyAlignment="1">
      <alignment horizontal="right"/>
    </xf>
    <xf numFmtId="164" fontId="1" fillId="6" borderId="0" xfId="2" applyNumberFormat="1" applyFill="1" applyAlignment="1">
      <alignment horizontal="left" indent="2"/>
    </xf>
    <xf numFmtId="165" fontId="1" fillId="6" borderId="0" xfId="2" applyNumberFormat="1" applyFill="1" applyAlignment="1">
      <alignment horizontal="right"/>
    </xf>
    <xf numFmtId="164" fontId="4" fillId="6" borderId="0" xfId="2" applyNumberFormat="1" applyFont="1" applyFill="1" applyAlignment="1">
      <alignment horizontal="left" vertical="center"/>
    </xf>
    <xf numFmtId="164" fontId="1" fillId="6" borderId="20" xfId="2" applyNumberFormat="1" applyFill="1" applyBorder="1" applyAlignment="1">
      <alignment horizontal="center"/>
    </xf>
    <xf numFmtId="0" fontId="1" fillId="6" borderId="20" xfId="2" applyFill="1" applyBorder="1"/>
    <xf numFmtId="8" fontId="1" fillId="6" borderId="20" xfId="2" applyNumberFormat="1" applyFill="1" applyBorder="1" applyAlignment="1">
      <alignment horizontal="right"/>
    </xf>
    <xf numFmtId="0" fontId="25" fillId="6" borderId="0" xfId="2" applyFont="1" applyFill="1" applyAlignment="1">
      <alignment horizontal="left" wrapText="1" indent="1"/>
    </xf>
    <xf numFmtId="165" fontId="1" fillId="6" borderId="0" xfId="1" applyNumberFormat="1" applyFill="1" applyAlignment="1">
      <alignment horizontal="right"/>
    </xf>
    <xf numFmtId="164" fontId="8" fillId="6" borderId="0" xfId="2" applyNumberFormat="1" applyFont="1" applyFill="1" applyAlignment="1">
      <alignment horizontal="center"/>
    </xf>
    <xf numFmtId="164" fontId="52" fillId="6" borderId="20" xfId="2" applyNumberFormat="1" applyFont="1" applyFill="1" applyBorder="1"/>
    <xf numFmtId="0" fontId="52" fillId="6" borderId="20" xfId="2" applyFont="1" applyFill="1" applyBorder="1"/>
    <xf numFmtId="165" fontId="52" fillId="6" borderId="20" xfId="2" applyNumberFormat="1" applyFont="1" applyFill="1" applyBorder="1"/>
    <xf numFmtId="0" fontId="37" fillId="6" borderId="0" xfId="2" applyFont="1" applyFill="1" applyAlignment="1">
      <alignment wrapText="1"/>
    </xf>
    <xf numFmtId="0" fontId="58" fillId="6" borderId="0" xfId="2" applyFont="1" applyFill="1" applyAlignment="1">
      <alignment wrapText="1"/>
    </xf>
    <xf numFmtId="0" fontId="58" fillId="6" borderId="0" xfId="2" applyFont="1" applyFill="1" applyAlignment="1">
      <alignment horizontal="left" indent="1"/>
    </xf>
    <xf numFmtId="8" fontId="58" fillId="6" borderId="0" xfId="2" applyNumberFormat="1" applyFont="1" applyFill="1" applyAlignment="1">
      <alignment horizontal="center"/>
    </xf>
    <xf numFmtId="0" fontId="58" fillId="6" borderId="0" xfId="2" applyFont="1" applyFill="1" applyAlignment="1">
      <alignment horizontal="center"/>
    </xf>
    <xf numFmtId="0" fontId="59" fillId="0" borderId="0" xfId="2" applyFont="1"/>
    <xf numFmtId="0" fontId="60" fillId="0" borderId="0" xfId="2" applyFont="1"/>
    <xf numFmtId="8" fontId="54" fillId="0" borderId="0" xfId="2" applyNumberFormat="1" applyFont="1"/>
    <xf numFmtId="0" fontId="1" fillId="0" borderId="14" xfId="0" applyFont="1" applyBorder="1"/>
    <xf numFmtId="0" fontId="0" fillId="0" borderId="1" xfId="0" applyBorder="1"/>
    <xf numFmtId="0" fontId="6" fillId="0" borderId="1" xfId="0" applyFont="1" applyBorder="1" applyAlignment="1">
      <alignment horizontal="center"/>
    </xf>
    <xf numFmtId="14" fontId="0" fillId="0" borderId="0" xfId="0" applyNumberFormat="1" applyAlignment="1">
      <alignment horizontal="center"/>
    </xf>
    <xf numFmtId="0" fontId="0" fillId="0" borderId="10" xfId="0" applyBorder="1" applyAlignment="1">
      <alignment horizontal="center"/>
    </xf>
    <xf numFmtId="14" fontId="0" fillId="0" borderId="1" xfId="0" applyNumberFormat="1" applyBorder="1" applyAlignment="1">
      <alignment horizontal="center"/>
    </xf>
    <xf numFmtId="0" fontId="0" fillId="0" borderId="15" xfId="0" applyBorder="1" applyAlignment="1">
      <alignment horizontal="center"/>
    </xf>
    <xf numFmtId="0" fontId="0" fillId="0" borderId="15" xfId="0" applyBorder="1"/>
    <xf numFmtId="0" fontId="9" fillId="0" borderId="8" xfId="0" applyFont="1" applyBorder="1" applyAlignment="1">
      <alignment horizontal="left"/>
    </xf>
    <xf numFmtId="0" fontId="9" fillId="0" borderId="17" xfId="0" applyFont="1" applyBorder="1" applyAlignment="1">
      <alignment horizontal="left"/>
    </xf>
    <xf numFmtId="0" fontId="0" fillId="0" borderId="1" xfId="0" applyBorder="1" applyAlignment="1">
      <alignment horizontal="center"/>
    </xf>
    <xf numFmtId="0" fontId="0" fillId="0" borderId="1" xfId="0" applyBorder="1" applyAlignment="1">
      <alignment horizontal="left"/>
    </xf>
    <xf numFmtId="0" fontId="3" fillId="0" borderId="0" xfId="0" applyFont="1" applyAlignment="1">
      <alignment horizontal="center"/>
    </xf>
    <xf numFmtId="0" fontId="1" fillId="0" borderId="0" xfId="2" applyAlignment="1">
      <alignment horizontal="left" vertical="center" wrapText="1"/>
    </xf>
    <xf numFmtId="0" fontId="8" fillId="0" borderId="0" xfId="2" applyFont="1" applyAlignment="1">
      <alignment horizontal="left" vertical="center" wrapText="1"/>
    </xf>
    <xf numFmtId="0" fontId="6" fillId="0" borderId="1" xfId="0" applyFont="1" applyBorder="1" applyAlignment="1" applyProtection="1">
      <alignment horizontal="center"/>
      <protection locked="0"/>
    </xf>
    <xf numFmtId="0" fontId="0" fillId="0" borderId="0" xfId="0" applyAlignment="1">
      <alignment horizontal="center"/>
    </xf>
    <xf numFmtId="0" fontId="26" fillId="0" borderId="0" xfId="0" applyFont="1" applyAlignment="1">
      <alignment horizontal="center"/>
    </xf>
    <xf numFmtId="0" fontId="6" fillId="0" borderId="0" xfId="0" applyFont="1" applyAlignment="1">
      <alignment horizontal="center"/>
    </xf>
    <xf numFmtId="0" fontId="3" fillId="0" borderId="1" xfId="0" applyFont="1" applyBorder="1" applyAlignment="1" applyProtection="1">
      <alignment horizontal="left"/>
      <protection locked="0"/>
    </xf>
    <xf numFmtId="0" fontId="26" fillId="0" borderId="0" xfId="0" applyFont="1" applyAlignment="1">
      <alignment horizontal="right"/>
    </xf>
    <xf numFmtId="0" fontId="1" fillId="0" borderId="1" xfId="0" applyFont="1" applyBorder="1" applyAlignment="1">
      <alignment horizontal="right"/>
    </xf>
    <xf numFmtId="0" fontId="1" fillId="0" borderId="14" xfId="0" applyFont="1" applyBorder="1" applyAlignment="1"/>
    <xf numFmtId="0" fontId="0" fillId="0" borderId="1" xfId="0" applyBorder="1" applyAlignment="1"/>
    <xf numFmtId="0" fontId="6" fillId="0" borderId="1" xfId="0" applyFont="1" applyBorder="1" applyAlignment="1">
      <alignment horizontal="center"/>
    </xf>
    <xf numFmtId="14" fontId="0" fillId="0" borderId="0" xfId="0" applyNumberFormat="1" applyAlignment="1">
      <alignment horizontal="center"/>
    </xf>
    <xf numFmtId="0" fontId="0" fillId="0" borderId="10" xfId="0" applyBorder="1" applyAlignment="1">
      <alignment horizontal="center"/>
    </xf>
    <xf numFmtId="14" fontId="0" fillId="0" borderId="1" xfId="0" applyNumberFormat="1" applyBorder="1" applyAlignment="1">
      <alignment horizontal="center"/>
    </xf>
    <xf numFmtId="0" fontId="0" fillId="0" borderId="15" xfId="0" applyBorder="1" applyAlignment="1">
      <alignment horizontal="center"/>
    </xf>
    <xf numFmtId="0" fontId="0" fillId="0" borderId="15" xfId="0" applyBorder="1" applyAlignment="1"/>
    <xf numFmtId="0" fontId="11" fillId="0" borderId="16" xfId="0" applyFont="1" applyBorder="1" applyAlignment="1">
      <alignment horizontal="left"/>
    </xf>
    <xf numFmtId="0" fontId="11" fillId="0" borderId="8" xfId="0" applyFont="1" applyBorder="1" applyAlignment="1">
      <alignment horizontal="left"/>
    </xf>
    <xf numFmtId="0" fontId="11" fillId="0" borderId="17" xfId="0" applyFont="1" applyBorder="1" applyAlignment="1">
      <alignment horizontal="left"/>
    </xf>
    <xf numFmtId="0" fontId="9" fillId="0" borderId="8" xfId="0" applyFont="1" applyBorder="1" applyAlignment="1">
      <alignment horizontal="left"/>
    </xf>
    <xf numFmtId="0" fontId="9" fillId="0" borderId="17"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0" fontId="0" fillId="0" borderId="1" xfId="0" applyBorder="1" applyAlignment="1">
      <alignment horizontal="center"/>
    </xf>
    <xf numFmtId="0" fontId="1" fillId="0" borderId="1" xfId="0" applyFont="1" applyBorder="1" applyAlignment="1">
      <alignment horizontal="center"/>
    </xf>
    <xf numFmtId="0" fontId="1" fillId="0" borderId="15" xfId="0" applyFont="1" applyBorder="1" applyAlignment="1">
      <alignment horizontal="center"/>
    </xf>
    <xf numFmtId="0" fontId="0" fillId="0" borderId="1" xfId="0" applyBorder="1" applyAlignment="1">
      <alignment horizontal="left"/>
    </xf>
    <xf numFmtId="0" fontId="0" fillId="0" borderId="15" xfId="0" applyBorder="1" applyAlignment="1">
      <alignment horizontal="left"/>
    </xf>
    <xf numFmtId="0" fontId="7" fillId="0" borderId="0" xfId="0" applyFont="1" applyAlignment="1">
      <alignment horizontal="center"/>
    </xf>
    <xf numFmtId="0" fontId="2" fillId="0" borderId="0" xfId="0" applyFont="1" applyAlignment="1">
      <alignment horizontal="center"/>
    </xf>
    <xf numFmtId="0" fontId="3" fillId="0" borderId="9"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left"/>
    </xf>
    <xf numFmtId="0" fontId="9" fillId="0" borderId="1" xfId="0" applyFont="1" applyBorder="1" applyAlignment="1">
      <alignment horizontal="left"/>
    </xf>
    <xf numFmtId="0" fontId="22" fillId="0" borderId="1" xfId="0" applyFont="1" applyBorder="1" applyAlignment="1">
      <alignment horizontal="center"/>
    </xf>
    <xf numFmtId="0" fontId="22" fillId="0" borderId="15" xfId="0" applyFont="1" applyBorder="1" applyAlignment="1">
      <alignment horizontal="center"/>
    </xf>
    <xf numFmtId="0" fontId="51" fillId="6" borderId="0" xfId="2" applyFont="1" applyFill="1" applyAlignment="1">
      <alignment horizontal="center" vertical="center"/>
    </xf>
    <xf numFmtId="164" fontId="50" fillId="6" borderId="0" xfId="2" applyNumberFormat="1" applyFont="1" applyFill="1" applyAlignment="1">
      <alignment horizontal="center" vertical="center"/>
    </xf>
    <xf numFmtId="164" fontId="50" fillId="6" borderId="22" xfId="2" applyNumberFormat="1" applyFont="1" applyFill="1" applyBorder="1" applyAlignment="1">
      <alignment horizontal="center" vertical="center"/>
    </xf>
    <xf numFmtId="0" fontId="51" fillId="6" borderId="23" xfId="2" applyFont="1" applyFill="1" applyBorder="1" applyAlignment="1">
      <alignment horizontal="center" vertical="center"/>
    </xf>
    <xf numFmtId="164" fontId="53" fillId="0" borderId="0" xfId="2" applyNumberFormat="1" applyFont="1" applyAlignment="1">
      <alignment horizontal="center"/>
    </xf>
    <xf numFmtId="164" fontId="6" fillId="6" borderId="0" xfId="2" applyNumberFormat="1" applyFont="1" applyFill="1" applyAlignment="1">
      <alignment horizontal="center" vertical="center"/>
    </xf>
    <xf numFmtId="0" fontId="11" fillId="0" borderId="0" xfId="2" applyFont="1" applyAlignment="1">
      <alignment horizontal="center" wrapText="1"/>
    </xf>
    <xf numFmtId="0" fontId="11" fillId="0" borderId="0" xfId="2" applyFont="1" applyAlignment="1">
      <alignment horizontal="center"/>
    </xf>
    <xf numFmtId="164" fontId="53" fillId="6" borderId="0" xfId="2" applyNumberFormat="1" applyFont="1" applyFill="1" applyAlignment="1">
      <alignment horizontal="center"/>
    </xf>
    <xf numFmtId="164" fontId="37" fillId="6" borderId="0" xfId="2" applyNumberFormat="1" applyFont="1" applyFill="1" applyAlignment="1">
      <alignment horizontal="center"/>
    </xf>
    <xf numFmtId="0" fontId="47" fillId="6" borderId="20" xfId="2" applyFont="1" applyFill="1" applyBorder="1" applyAlignment="1">
      <alignment horizontal="center"/>
    </xf>
    <xf numFmtId="164" fontId="50" fillId="6" borderId="23" xfId="2" applyNumberFormat="1" applyFont="1" applyFill="1" applyBorder="1" applyAlignment="1">
      <alignment horizontal="center" vertical="center"/>
    </xf>
    <xf numFmtId="164" fontId="50" fillId="6" borderId="21" xfId="2" applyNumberFormat="1" applyFont="1" applyFill="1" applyBorder="1" applyAlignment="1">
      <alignment horizontal="center" vertical="center"/>
    </xf>
    <xf numFmtId="0" fontId="37" fillId="0" borderId="0" xfId="2" quotePrefix="1" applyFont="1" applyAlignment="1">
      <alignment horizontal="left"/>
    </xf>
    <xf numFmtId="0" fontId="37" fillId="0" borderId="0" xfId="2" applyFont="1" applyAlignment="1">
      <alignment horizontal="left"/>
    </xf>
    <xf numFmtId="0" fontId="18" fillId="0" borderId="0" xfId="2" applyFont="1" applyAlignment="1">
      <alignment horizontal="center"/>
    </xf>
    <xf numFmtId="0" fontId="38" fillId="0" borderId="0" xfId="2" applyFont="1" applyAlignment="1">
      <alignment horizontal="center"/>
    </xf>
    <xf numFmtId="0" fontId="39" fillId="0" borderId="0" xfId="2" quotePrefix="1" applyFont="1" applyAlignment="1">
      <alignment horizontal="left"/>
    </xf>
    <xf numFmtId="0" fontId="39" fillId="0" borderId="0" xfId="2" applyFont="1" applyAlignment="1">
      <alignment horizontal="left"/>
    </xf>
    <xf numFmtId="0" fontId="1" fillId="0" borderId="0" xfId="2" applyAlignment="1">
      <alignment horizontal="left" vertical="center" wrapText="1"/>
    </xf>
    <xf numFmtId="0" fontId="8" fillId="0" borderId="0" xfId="2" applyFont="1" applyAlignment="1">
      <alignment horizontal="left" vertical="center" wrapText="1"/>
    </xf>
    <xf numFmtId="0" fontId="1" fillId="7" borderId="1" xfId="2" applyFill="1" applyBorder="1" applyAlignment="1">
      <alignment horizontal="center"/>
    </xf>
    <xf numFmtId="8" fontId="61" fillId="0" borderId="12" xfId="2" applyNumberFormat="1" applyFont="1" applyBorder="1" applyAlignment="1">
      <alignment horizontal="left" wrapText="1"/>
    </xf>
    <xf numFmtId="8" fontId="54" fillId="0" borderId="0" xfId="2" applyNumberFormat="1" applyFont="1" applyAlignment="1">
      <alignment horizontal="center"/>
    </xf>
    <xf numFmtId="164" fontId="37" fillId="0" borderId="0" xfId="2" applyNumberFormat="1" applyFont="1" applyAlignment="1">
      <alignment horizontal="left"/>
    </xf>
    <xf numFmtId="0" fontId="24" fillId="0" borderId="1" xfId="2" applyFont="1" applyBorder="1" applyAlignment="1">
      <alignment horizontal="center" vertical="center"/>
    </xf>
    <xf numFmtId="0" fontId="18" fillId="0" borderId="0" xfId="0" applyFont="1" applyAlignment="1">
      <alignment horizontal="center" vertical="top" wrapText="1"/>
    </xf>
    <xf numFmtId="0" fontId="14" fillId="0" borderId="0" xfId="0" applyFont="1" applyAlignment="1">
      <alignment horizontal="center"/>
    </xf>
    <xf numFmtId="0" fontId="19" fillId="0" borderId="0" xfId="0" applyFont="1" applyAlignment="1">
      <alignment horizontal="center"/>
    </xf>
    <xf numFmtId="0" fontId="21" fillId="0" borderId="9" xfId="0" applyFont="1" applyBorder="1" applyAlignment="1">
      <alignment horizontal="center"/>
    </xf>
    <xf numFmtId="0" fontId="21" fillId="0" borderId="0" xfId="0" applyFont="1" applyAlignment="1">
      <alignment horizontal="center"/>
    </xf>
    <xf numFmtId="0" fontId="21" fillId="0" borderId="10" xfId="0" applyFont="1" applyBorder="1" applyAlignment="1">
      <alignment horizontal="center"/>
    </xf>
    <xf numFmtId="0" fontId="3"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1" xfId="0" applyFont="1" applyBorder="1" applyAlignment="1" applyProtection="1">
      <protection locked="0"/>
    </xf>
    <xf numFmtId="0" fontId="0" fillId="0" borderId="1" xfId="0" applyBorder="1" applyAlignment="1" applyProtection="1">
      <protection locked="0"/>
    </xf>
    <xf numFmtId="0" fontId="6" fillId="0" borderId="1" xfId="0" applyFont="1" applyBorder="1" applyAlignment="1" applyProtection="1">
      <alignment horizontal="center"/>
      <protection locked="0"/>
    </xf>
    <xf numFmtId="0" fontId="26" fillId="0" borderId="0" xfId="0" applyFont="1" applyAlignment="1">
      <alignment horizontal="left" wrapText="1"/>
    </xf>
    <xf numFmtId="0" fontId="1" fillId="0" borderId="1" xfId="0" applyFont="1" applyBorder="1" applyAlignment="1" applyProtection="1">
      <alignment horizontal="distributed"/>
      <protection locked="0"/>
    </xf>
    <xf numFmtId="0" fontId="16" fillId="0" borderId="12" xfId="0" applyFont="1" applyBorder="1" applyAlignment="1">
      <alignment horizontal="left"/>
    </xf>
    <xf numFmtId="0" fontId="6" fillId="0" borderId="12" xfId="0" applyFont="1" applyBorder="1" applyAlignment="1">
      <alignment horizontal="left"/>
    </xf>
    <xf numFmtId="0" fontId="1" fillId="0" borderId="1" xfId="0" applyFont="1" applyBorder="1" applyAlignment="1" applyProtection="1">
      <alignment horizontal="center"/>
      <protection locked="0"/>
    </xf>
    <xf numFmtId="0" fontId="27"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15" xfId="0" applyBorder="1" applyAlignment="1" applyProtection="1">
      <alignment horizontal="center"/>
      <protection locked="0"/>
    </xf>
    <xf numFmtId="0" fontId="27" fillId="0" borderId="0" xfId="0" applyFont="1" applyAlignment="1">
      <alignment horizontal="center"/>
    </xf>
    <xf numFmtId="0" fontId="0" fillId="0" borderId="0" xfId="0" applyAlignment="1">
      <alignment horizontal="center"/>
    </xf>
    <xf numFmtId="0" fontId="20" fillId="0" borderId="0" xfId="0" applyFont="1" applyAlignment="1">
      <alignment horizontal="center"/>
    </xf>
    <xf numFmtId="0" fontId="6" fillId="0" borderId="0" xfId="0" applyFont="1" applyAlignment="1">
      <alignment horizontal="right"/>
    </xf>
    <xf numFmtId="0" fontId="26" fillId="0" borderId="0" xfId="0" applyFont="1" applyAlignment="1">
      <alignment horizontal="center"/>
    </xf>
    <xf numFmtId="0" fontId="26" fillId="2" borderId="12" xfId="0" applyFont="1" applyFill="1" applyBorder="1" applyAlignment="1">
      <alignment horizontal="center"/>
    </xf>
    <xf numFmtId="0" fontId="29" fillId="0" borderId="1" xfId="0" applyFont="1" applyBorder="1" applyAlignment="1">
      <alignment horizontal="right"/>
    </xf>
    <xf numFmtId="0" fontId="21" fillId="0" borderId="11"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6" fillId="0" borderId="14" xfId="0" applyFont="1" applyBorder="1" applyAlignment="1">
      <alignment horizontal="center"/>
    </xf>
    <xf numFmtId="0" fontId="26" fillId="0" borderId="1" xfId="0" applyFont="1" applyBorder="1" applyAlignment="1">
      <alignment horizontal="center"/>
    </xf>
    <xf numFmtId="0" fontId="26" fillId="0" borderId="15" xfId="0" applyFont="1" applyBorder="1" applyAlignment="1">
      <alignment horizontal="center"/>
    </xf>
    <xf numFmtId="0" fontId="6" fillId="0" borderId="0" xfId="0" applyFont="1" applyAlignment="1">
      <alignment horizontal="center"/>
    </xf>
    <xf numFmtId="0" fontId="30" fillId="0" borderId="0" xfId="0" applyFont="1" applyAlignment="1">
      <alignment horizontal="right"/>
    </xf>
    <xf numFmtId="0" fontId="27" fillId="0" borderId="16" xfId="0" applyFont="1" applyBorder="1" applyAlignment="1" applyProtection="1">
      <protection locked="0"/>
    </xf>
    <xf numFmtId="0" fontId="0" fillId="0" borderId="8" xfId="0" applyBorder="1" applyAlignment="1" applyProtection="1">
      <protection locked="0"/>
    </xf>
    <xf numFmtId="0" fontId="0" fillId="0" borderId="17" xfId="0" applyBorder="1" applyAlignment="1" applyProtection="1">
      <protection locked="0"/>
    </xf>
    <xf numFmtId="0" fontId="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1" fillId="0" borderId="1" xfId="0" applyFont="1" applyBorder="1" applyAlignment="1" applyProtection="1">
      <alignment horizontal="center"/>
      <protection locked="0"/>
    </xf>
    <xf numFmtId="0" fontId="27" fillId="0" borderId="16" xfId="0" applyFont="1" applyBorder="1" applyAlignment="1" applyProtection="1">
      <alignment horizontal="right"/>
      <protection locked="0"/>
    </xf>
    <xf numFmtId="0" fontId="0" fillId="0" borderId="8" xfId="0" applyBorder="1" applyAlignment="1" applyProtection="1">
      <alignment horizontal="right"/>
      <protection locked="0"/>
    </xf>
    <xf numFmtId="0" fontId="0" fillId="0" borderId="17" xfId="0" applyBorder="1" applyAlignment="1" applyProtection="1">
      <alignment horizontal="right"/>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27" fillId="2" borderId="0" xfId="0" applyFont="1" applyFill="1" applyAlignment="1">
      <alignment horizontal="center"/>
    </xf>
    <xf numFmtId="0" fontId="26" fillId="0" borderId="0" xfId="0" applyFont="1" applyAlignment="1">
      <alignment horizontal="right"/>
    </xf>
  </cellXfs>
  <cellStyles count="3">
    <cellStyle name="Currency" xfId="1" builtinId="4"/>
    <cellStyle name="Normal" xfId="0" builtinId="0"/>
    <cellStyle name="Normal 2" xfId="2" xr:uid="{00000000-0005-0000-0000-000002000000}"/>
  </cellStyles>
  <dxfs count="0"/>
  <tableStyles count="0" defaultTableStyle="TableStyleMedium9" defaultPivotStyle="PivotStyleLight16"/>
  <colors>
    <mruColors>
      <color rgb="FF0000FF"/>
      <color rgb="FF009900"/>
      <color rgb="FFFFFFCC"/>
      <color rgb="FFD9D9FF"/>
      <color rgb="FFDDFFDD"/>
      <color rgb="FFC0C0C0"/>
      <color rgb="FFCCFFFF"/>
      <color rgb="FFFFFFA7"/>
      <color rgb="FFFFD5D5"/>
      <color rgb="FFB9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352425</xdr:colOff>
      <xdr:row>4</xdr:row>
      <xdr:rowOff>9525</xdr:rowOff>
    </xdr:from>
    <xdr:to>
      <xdr:col>11</xdr:col>
      <xdr:colOff>1628775</xdr:colOff>
      <xdr:row>4</xdr:row>
      <xdr:rowOff>9525</xdr:rowOff>
    </xdr:to>
    <xdr:sp macro="" textlink="">
      <xdr:nvSpPr>
        <xdr:cNvPr id="2" name="Line 5">
          <a:extLst>
            <a:ext uri="{FF2B5EF4-FFF2-40B4-BE49-F238E27FC236}">
              <a16:creationId xmlns:a16="http://schemas.microsoft.com/office/drawing/2014/main" id="{00000000-0008-0000-0000-000002000000}"/>
            </a:ext>
          </a:extLst>
        </xdr:cNvPr>
        <xdr:cNvSpPr>
          <a:spLocks noChangeShapeType="1"/>
        </xdr:cNvSpPr>
      </xdr:nvSpPr>
      <xdr:spPr bwMode="auto">
        <a:xfrm>
          <a:off x="6539865" y="1160145"/>
          <a:ext cx="1733550" cy="0"/>
        </a:xfrm>
        <a:prstGeom prst="line">
          <a:avLst/>
        </a:prstGeom>
        <a:noFill/>
        <a:ln w="9525">
          <a:solidFill>
            <a:srgbClr val="000000"/>
          </a:solidFill>
          <a:round/>
          <a:headEnd/>
          <a:tailEnd/>
        </a:ln>
      </xdr:spPr>
    </xdr:sp>
    <xdr:clientData/>
  </xdr:twoCellAnchor>
  <xdr:twoCellAnchor>
    <xdr:from>
      <xdr:col>10</xdr:col>
      <xdr:colOff>371475</xdr:colOff>
      <xdr:row>4</xdr:row>
      <xdr:rowOff>247650</xdr:rowOff>
    </xdr:from>
    <xdr:to>
      <xdr:col>11</xdr:col>
      <xdr:colOff>1666875</xdr:colOff>
      <xdr:row>4</xdr:row>
      <xdr:rowOff>247650</xdr:rowOff>
    </xdr:to>
    <xdr:sp macro="" textlink="">
      <xdr:nvSpPr>
        <xdr:cNvPr id="3" name="Line 7">
          <a:extLst>
            <a:ext uri="{FF2B5EF4-FFF2-40B4-BE49-F238E27FC236}">
              <a16:creationId xmlns:a16="http://schemas.microsoft.com/office/drawing/2014/main" id="{00000000-0008-0000-0000-000003000000}"/>
            </a:ext>
          </a:extLst>
        </xdr:cNvPr>
        <xdr:cNvSpPr>
          <a:spLocks noChangeShapeType="1"/>
        </xdr:cNvSpPr>
      </xdr:nvSpPr>
      <xdr:spPr bwMode="auto">
        <a:xfrm>
          <a:off x="6558915" y="1398270"/>
          <a:ext cx="1752600" cy="0"/>
        </a:xfrm>
        <a:prstGeom prst="line">
          <a:avLst/>
        </a:prstGeom>
        <a:noFill/>
        <a:ln w="9525">
          <a:solidFill>
            <a:srgbClr val="000000"/>
          </a:solidFill>
          <a:round/>
          <a:headEnd/>
          <a:tailEnd/>
        </a:ln>
      </xdr:spPr>
    </xdr:sp>
    <xdr:clientData/>
  </xdr:twoCellAnchor>
  <xdr:twoCellAnchor>
    <xdr:from>
      <xdr:col>10</xdr:col>
      <xdr:colOff>289561</xdr:colOff>
      <xdr:row>49</xdr:row>
      <xdr:rowOff>3810</xdr:rowOff>
    </xdr:from>
    <xdr:to>
      <xdr:col>11</xdr:col>
      <xdr:colOff>1722121</xdr:colOff>
      <xdr:row>51</xdr:row>
      <xdr:rowOff>114300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477001" y="8843010"/>
          <a:ext cx="1889760" cy="445770"/>
        </a:xfrm>
        <a:prstGeom prst="rect">
          <a:avLst/>
        </a:prstGeom>
        <a:ln>
          <a:noFill/>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1001">
          <a:schemeClr val="lt1"/>
        </a:fillRef>
        <a:effectRef idx="1">
          <a:schemeClr val="dk1"/>
        </a:effectRef>
        <a:fontRef idx="minor">
          <a:schemeClr val="dk1"/>
        </a:fontRef>
      </xdr:style>
      <xdr:txBody>
        <a:bodyPr vertOverflow="clip" wrap="square" lIns="27432" tIns="22860" rIns="27432" bIns="0" anchor="t" upright="1">
          <a:sp3d extrusionH="57150" prstMaterial="metal">
            <a:bevelT w="38100" h="25400"/>
            <a:contourClr>
              <a:schemeClr val="bg2"/>
            </a:contourClr>
          </a:sp3d>
        </a:bodyPr>
        <a:lstStyle/>
        <a:p>
          <a:pPr algn="ctr" rtl="0">
            <a:defRPr sz="1000"/>
          </a:pPr>
          <a:endParaRPr lang="en-US" sz="1000" b="1" i="0" u="none" strike="noStrike" cap="none" spc="0" baseline="0">
            <a:ln w="50800"/>
            <a:solidFill>
              <a:schemeClr val="bg1">
                <a:shade val="50000"/>
              </a:schemeClr>
            </a:solidFill>
            <a:effectLst/>
            <a:latin typeface="Arial"/>
            <a:cs typeface="Arial"/>
          </a:endParaRPr>
        </a:p>
        <a:p>
          <a:pPr algn="ctr" rtl="0">
            <a:defRPr sz="1000"/>
          </a:pPr>
          <a:r>
            <a:rPr lang="en-US" sz="1000" b="1" i="0" u="none" strike="noStrike" cap="none" spc="0" baseline="0">
              <a:ln w="50800"/>
              <a:solidFill>
                <a:schemeClr val="bg1">
                  <a:shade val="50000"/>
                </a:schemeClr>
              </a:solidFill>
              <a:effectLst/>
              <a:latin typeface="Arial"/>
              <a:cs typeface="Arial"/>
            </a:rPr>
            <a:t>Validation Stamp</a:t>
          </a:r>
        </a:p>
        <a:p>
          <a:pPr algn="ctr" rtl="0">
            <a:defRPr sz="1000"/>
          </a:pPr>
          <a:endParaRPr lang="en-US" sz="1000" b="1" i="0" u="none" strike="noStrike" cap="none" spc="0" baseline="0">
            <a:ln w="50800"/>
            <a:solidFill>
              <a:schemeClr val="bg1">
                <a:shade val="50000"/>
              </a:schemeClr>
            </a:solidFill>
            <a:effectLst/>
            <a:latin typeface="Arial"/>
            <a:cs typeface="Arial"/>
          </a:endParaRPr>
        </a:p>
      </xdr:txBody>
    </xdr:sp>
    <xdr:clientData/>
  </xdr:twoCellAnchor>
  <xdr:twoCellAnchor editAs="oneCell">
    <xdr:from>
      <xdr:col>0</xdr:col>
      <xdr:colOff>396240</xdr:colOff>
      <xdr:row>1</xdr:row>
      <xdr:rowOff>0</xdr:rowOff>
    </xdr:from>
    <xdr:to>
      <xdr:col>2</xdr:col>
      <xdr:colOff>868680</xdr:colOff>
      <xdr:row>4</xdr:row>
      <xdr:rowOff>205740</xdr:rowOff>
    </xdr:to>
    <xdr:pic>
      <xdr:nvPicPr>
        <xdr:cNvPr id="7" name="Picture 6" descr="U:\BRANDING &amp; CITY LOGO\City of Greeley Logos\2013 CityofGreeley no background.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161925"/>
          <a:ext cx="1996440" cy="110109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106661</xdr:colOff>
      <xdr:row>0</xdr:row>
      <xdr:rowOff>36167</xdr:rowOff>
    </xdr:from>
    <xdr:to>
      <xdr:col>0</xdr:col>
      <xdr:colOff>1697183</xdr:colOff>
      <xdr:row>5</xdr:row>
      <xdr:rowOff>35418</xdr:rowOff>
    </xdr:to>
    <xdr:pic>
      <xdr:nvPicPr>
        <xdr:cNvPr id="2" name="Picture 1" descr="U:\BRANDING &amp; CITY LOGO\City of Greeley Logos\2013 update to CityofGreeleyFINAL07.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661" y="36167"/>
          <a:ext cx="1590522" cy="84524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450850</xdr:colOff>
          <xdr:row>56</xdr:row>
          <xdr:rowOff>127000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171450</xdr:colOff>
      <xdr:row>1</xdr:row>
      <xdr:rowOff>19050</xdr:rowOff>
    </xdr:from>
    <xdr:to>
      <xdr:col>2</xdr:col>
      <xdr:colOff>428625</xdr:colOff>
      <xdr:row>7</xdr:row>
      <xdr:rowOff>104775</xdr:rowOff>
    </xdr:to>
    <xdr:pic>
      <xdr:nvPicPr>
        <xdr:cNvPr id="2" name="Picture 1" descr="Color logo with clear zone copy">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80975"/>
          <a:ext cx="14763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133350</xdr:colOff>
      <xdr:row>25</xdr:row>
      <xdr:rowOff>19050</xdr:rowOff>
    </xdr:from>
    <xdr:to>
      <xdr:col>10</xdr:col>
      <xdr:colOff>438150</xdr:colOff>
      <xdr:row>25</xdr:row>
      <xdr:rowOff>133350</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133350" y="4067175"/>
          <a:ext cx="6400800" cy="114300"/>
        </a:xfrm>
        <a:prstGeom prst="rect">
          <a:avLst/>
        </a:prstGeom>
        <a:gradFill rotWithShape="1">
          <a:gsLst>
            <a:gs pos="0">
              <a:srgbClr val="FFFFFF"/>
            </a:gs>
            <a:gs pos="100000">
              <a:srgbClr val="8D8D8D"/>
            </a:gs>
          </a:gsLst>
          <a:path path="shape">
            <a:fillToRect l="50000" t="50000" r="50000" b="50000"/>
          </a:path>
        </a:gradFill>
        <a:ln w="9525">
          <a:solidFill>
            <a:srgbClr val="000000"/>
          </a:solidFill>
          <a:miter lim="800000"/>
          <a:headEnd/>
          <a:tailEnd/>
        </a:ln>
      </xdr:spPr>
    </xdr:sp>
    <xdr:clientData/>
  </xdr:twoCellAnchor>
  <xdr:twoCellAnchor>
    <xdr:from>
      <xdr:col>0</xdr:col>
      <xdr:colOff>485775</xdr:colOff>
      <xdr:row>61</xdr:row>
      <xdr:rowOff>9525</xdr:rowOff>
    </xdr:from>
    <xdr:to>
      <xdr:col>1</xdr:col>
      <xdr:colOff>19050</xdr:colOff>
      <xdr:row>62</xdr:row>
      <xdr:rowOff>0</xdr:rowOff>
    </xdr:to>
    <xdr:sp macro="" textlink="">
      <xdr:nvSpPr>
        <xdr:cNvPr id="4" name="Rectangle 4">
          <a:extLst>
            <a:ext uri="{FF2B5EF4-FFF2-40B4-BE49-F238E27FC236}">
              <a16:creationId xmlns:a16="http://schemas.microsoft.com/office/drawing/2014/main" id="{00000000-0008-0000-0400-000004000000}"/>
            </a:ext>
          </a:extLst>
        </xdr:cNvPr>
        <xdr:cNvSpPr>
          <a:spLocks noChangeArrowheads="1"/>
        </xdr:cNvSpPr>
      </xdr:nvSpPr>
      <xdr:spPr bwMode="auto">
        <a:xfrm>
          <a:off x="485775" y="9886950"/>
          <a:ext cx="1428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190500</xdr:colOff>
      <xdr:row>59</xdr:row>
      <xdr:rowOff>57150</xdr:rowOff>
    </xdr:from>
    <xdr:to>
      <xdr:col>0</xdr:col>
      <xdr:colOff>323850</xdr:colOff>
      <xdr:row>59</xdr:row>
      <xdr:rowOff>190500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190500"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0</xdr:col>
      <xdr:colOff>28575</xdr:colOff>
      <xdr:row>69</xdr:row>
      <xdr:rowOff>104775</xdr:rowOff>
    </xdr:from>
    <xdr:to>
      <xdr:col>0</xdr:col>
      <xdr:colOff>171450</xdr:colOff>
      <xdr:row>71</xdr:row>
      <xdr:rowOff>0</xdr:rowOff>
    </xdr:to>
    <xdr:sp macro="" textlink="">
      <xdr:nvSpPr>
        <xdr:cNvPr id="6" name="Rectangle 6">
          <a:extLst>
            <a:ext uri="{FF2B5EF4-FFF2-40B4-BE49-F238E27FC236}">
              <a16:creationId xmlns:a16="http://schemas.microsoft.com/office/drawing/2014/main" id="{00000000-0008-0000-0400-000006000000}"/>
            </a:ext>
          </a:extLst>
        </xdr:cNvPr>
        <xdr:cNvSpPr>
          <a:spLocks noChangeArrowheads="1"/>
        </xdr:cNvSpPr>
      </xdr:nvSpPr>
      <xdr:spPr bwMode="auto">
        <a:xfrm>
          <a:off x="28575" y="11277600"/>
          <a:ext cx="1428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2</xdr:col>
      <xdr:colOff>66675</xdr:colOff>
      <xdr:row>59</xdr:row>
      <xdr:rowOff>57150</xdr:rowOff>
    </xdr:from>
    <xdr:to>
      <xdr:col>2</xdr:col>
      <xdr:colOff>200025</xdr:colOff>
      <xdr:row>59</xdr:row>
      <xdr:rowOff>190500</xdr:rowOff>
    </xdr:to>
    <xdr:sp macro="" textlink="">
      <xdr:nvSpPr>
        <xdr:cNvPr id="7" name="Rectangle 7">
          <a:extLst>
            <a:ext uri="{FF2B5EF4-FFF2-40B4-BE49-F238E27FC236}">
              <a16:creationId xmlns:a16="http://schemas.microsoft.com/office/drawing/2014/main" id="{00000000-0008-0000-0400-000007000000}"/>
            </a:ext>
          </a:extLst>
        </xdr:cNvPr>
        <xdr:cNvSpPr>
          <a:spLocks noChangeArrowheads="1"/>
        </xdr:cNvSpPr>
      </xdr:nvSpPr>
      <xdr:spPr bwMode="auto">
        <a:xfrm>
          <a:off x="1285875"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3</xdr:col>
      <xdr:colOff>76200</xdr:colOff>
      <xdr:row>59</xdr:row>
      <xdr:rowOff>57150</xdr:rowOff>
    </xdr:from>
    <xdr:to>
      <xdr:col>3</xdr:col>
      <xdr:colOff>209550</xdr:colOff>
      <xdr:row>59</xdr:row>
      <xdr:rowOff>190500</xdr:rowOff>
    </xdr:to>
    <xdr:sp macro="" textlink="">
      <xdr:nvSpPr>
        <xdr:cNvPr id="8" name="Rectangle 8">
          <a:extLst>
            <a:ext uri="{FF2B5EF4-FFF2-40B4-BE49-F238E27FC236}">
              <a16:creationId xmlns:a16="http://schemas.microsoft.com/office/drawing/2014/main" id="{00000000-0008-0000-0400-000008000000}"/>
            </a:ext>
          </a:extLst>
        </xdr:cNvPr>
        <xdr:cNvSpPr>
          <a:spLocks noChangeArrowheads="1"/>
        </xdr:cNvSpPr>
      </xdr:nvSpPr>
      <xdr:spPr bwMode="auto">
        <a:xfrm>
          <a:off x="1905000" y="9610725"/>
          <a:ext cx="133350"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5</xdr:col>
      <xdr:colOff>247650</xdr:colOff>
      <xdr:row>59</xdr:row>
      <xdr:rowOff>47625</xdr:rowOff>
    </xdr:from>
    <xdr:to>
      <xdr:col>5</xdr:col>
      <xdr:colOff>381000</xdr:colOff>
      <xdr:row>59</xdr:row>
      <xdr:rowOff>190500</xdr:rowOff>
    </xdr:to>
    <xdr:sp macro="" textlink="">
      <xdr:nvSpPr>
        <xdr:cNvPr id="9" name="Rectangle 9">
          <a:extLst>
            <a:ext uri="{FF2B5EF4-FFF2-40B4-BE49-F238E27FC236}">
              <a16:creationId xmlns:a16="http://schemas.microsoft.com/office/drawing/2014/main" id="{00000000-0008-0000-0400-000009000000}"/>
            </a:ext>
          </a:extLst>
        </xdr:cNvPr>
        <xdr:cNvSpPr>
          <a:spLocks noChangeArrowheads="1"/>
        </xdr:cNvSpPr>
      </xdr:nvSpPr>
      <xdr:spPr bwMode="auto">
        <a:xfrm>
          <a:off x="3295650" y="9601200"/>
          <a:ext cx="13335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6</xdr:col>
      <xdr:colOff>533400</xdr:colOff>
      <xdr:row>59</xdr:row>
      <xdr:rowOff>47625</xdr:rowOff>
    </xdr:from>
    <xdr:to>
      <xdr:col>7</xdr:col>
      <xdr:colOff>57150</xdr:colOff>
      <xdr:row>59</xdr:row>
      <xdr:rowOff>190500</xdr:rowOff>
    </xdr:to>
    <xdr:sp macro="" textlink="">
      <xdr:nvSpPr>
        <xdr:cNvPr id="10" name="Rectangle 10">
          <a:extLst>
            <a:ext uri="{FF2B5EF4-FFF2-40B4-BE49-F238E27FC236}">
              <a16:creationId xmlns:a16="http://schemas.microsoft.com/office/drawing/2014/main" id="{00000000-0008-0000-0400-00000A000000}"/>
            </a:ext>
          </a:extLst>
        </xdr:cNvPr>
        <xdr:cNvSpPr>
          <a:spLocks noChangeArrowheads="1"/>
        </xdr:cNvSpPr>
      </xdr:nvSpPr>
      <xdr:spPr bwMode="auto">
        <a:xfrm>
          <a:off x="4191000" y="9601200"/>
          <a:ext cx="133350" cy="1143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fLocksWithSheet="0"/>
  </xdr:twoCellAnchor>
  <xdr:twoCellAnchor>
    <xdr:from>
      <xdr:col>0</xdr:col>
      <xdr:colOff>38100</xdr:colOff>
      <xdr:row>67</xdr:row>
      <xdr:rowOff>95250</xdr:rowOff>
    </xdr:from>
    <xdr:to>
      <xdr:col>0</xdr:col>
      <xdr:colOff>171450</xdr:colOff>
      <xdr:row>68</xdr:row>
      <xdr:rowOff>114300</xdr:rowOff>
    </xdr:to>
    <xdr:sp macro="" textlink="">
      <xdr:nvSpPr>
        <xdr:cNvPr id="11" name="Rectangle 11">
          <a:extLst>
            <a:ext uri="{FF2B5EF4-FFF2-40B4-BE49-F238E27FC236}">
              <a16:creationId xmlns:a16="http://schemas.microsoft.com/office/drawing/2014/main" id="{00000000-0008-0000-0400-00000B000000}"/>
            </a:ext>
          </a:extLst>
        </xdr:cNvPr>
        <xdr:cNvSpPr>
          <a:spLocks noChangeArrowheads="1"/>
        </xdr:cNvSpPr>
      </xdr:nvSpPr>
      <xdr:spPr bwMode="auto">
        <a:xfrm>
          <a:off x="38100" y="10944225"/>
          <a:ext cx="13335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twoCellAnchor>
    <xdr:from>
      <xdr:col>7</xdr:col>
      <xdr:colOff>47625</xdr:colOff>
      <xdr:row>61</xdr:row>
      <xdr:rowOff>9525</xdr:rowOff>
    </xdr:from>
    <xdr:to>
      <xdr:col>7</xdr:col>
      <xdr:colOff>180975</xdr:colOff>
      <xdr:row>62</xdr:row>
      <xdr:rowOff>0</xdr:rowOff>
    </xdr:to>
    <xdr:sp macro="" textlink="">
      <xdr:nvSpPr>
        <xdr:cNvPr id="12" name="Rectangle 12">
          <a:extLst>
            <a:ext uri="{FF2B5EF4-FFF2-40B4-BE49-F238E27FC236}">
              <a16:creationId xmlns:a16="http://schemas.microsoft.com/office/drawing/2014/main" id="{00000000-0008-0000-0400-00000C000000}"/>
            </a:ext>
          </a:extLst>
        </xdr:cNvPr>
        <xdr:cNvSpPr>
          <a:spLocks noChangeArrowheads="1"/>
        </xdr:cNvSpPr>
      </xdr:nvSpPr>
      <xdr:spPr bwMode="auto">
        <a:xfrm>
          <a:off x="4314825" y="9886950"/>
          <a:ext cx="1333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xdr:col>
      <xdr:colOff>144780</xdr:colOff>
      <xdr:row>56</xdr:row>
      <xdr:rowOff>15240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 y="0"/>
          <a:ext cx="8252460" cy="9403080"/>
        </a:xfrm>
        <a:prstGeom prst="rect">
          <a:avLst/>
        </a:prstGeom>
      </xdr:spPr>
    </xdr:pic>
    <xdr:clientData/>
  </xdr:twoCellAnchor>
  <xdr:twoCellAnchor editAs="oneCell">
    <xdr:from>
      <xdr:col>0</xdr:col>
      <xdr:colOff>7620</xdr:colOff>
      <xdr:row>0</xdr:row>
      <xdr:rowOff>0</xdr:rowOff>
    </xdr:from>
    <xdr:to>
      <xdr:col>1</xdr:col>
      <xdr:colOff>3810</xdr:colOff>
      <xdr:row>55</xdr:row>
      <xdr:rowOff>152400</xdr:rowOff>
    </xdr:to>
    <xdr:pic>
      <xdr:nvPicPr>
        <xdr:cNvPr id="3" name="Picture 2" descr="SWQ -Addition to Permit Requirements.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 y="0"/>
          <a:ext cx="8054340" cy="937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1"/>
  <sheetViews>
    <sheetView showGridLines="0" showRowColHeaders="0" view="pageLayout" zoomScaleNormal="100" workbookViewId="0">
      <selection activeCell="Q48" sqref="Q48"/>
    </sheetView>
  </sheetViews>
  <sheetFormatPr defaultColWidth="8.81640625" defaultRowHeight="12.5" x14ac:dyDescent="0.25"/>
  <cols>
    <col min="1" max="1" width="11.7265625" customWidth="1"/>
    <col min="2" max="2" width="10" customWidth="1"/>
    <col min="3" max="3" width="15" customWidth="1"/>
    <col min="5" max="6" width="6.453125" customWidth="1"/>
    <col min="7" max="7" width="8" customWidth="1"/>
    <col min="8" max="8" width="2" customWidth="1"/>
    <col min="9" max="9" width="9.453125" customWidth="1"/>
    <col min="10" max="10" width="10.453125" customWidth="1"/>
    <col min="11" max="11" width="6.54296875" customWidth="1"/>
    <col min="12" max="12" width="27.81640625" customWidth="1"/>
  </cols>
  <sheetData>
    <row r="1" spans="1:12" x14ac:dyDescent="0.25">
      <c r="A1" s="64"/>
      <c r="B1" s="65"/>
      <c r="C1" s="65"/>
      <c r="D1" s="66"/>
      <c r="E1" s="66"/>
      <c r="F1" s="66"/>
      <c r="G1" s="66"/>
      <c r="H1" s="66"/>
      <c r="I1" s="66"/>
      <c r="J1" s="66"/>
      <c r="K1" s="66"/>
      <c r="L1" s="67"/>
    </row>
    <row r="2" spans="1:12" ht="30.75" customHeight="1" x14ac:dyDescent="0.4">
      <c r="A2" s="39"/>
      <c r="D2" s="217" t="s">
        <v>0</v>
      </c>
      <c r="E2" s="217"/>
      <c r="F2" s="217"/>
      <c r="G2" s="217"/>
      <c r="H2" s="217"/>
      <c r="I2" s="217"/>
      <c r="L2" s="38"/>
    </row>
    <row r="3" spans="1:12" ht="19.5" customHeight="1" x14ac:dyDescent="0.3">
      <c r="A3" s="39"/>
      <c r="J3" s="7"/>
      <c r="K3" s="186"/>
      <c r="L3" s="57"/>
    </row>
    <row r="4" spans="1:12" ht="20.25" customHeight="1" x14ac:dyDescent="0.4">
      <c r="A4" s="39"/>
      <c r="D4" s="218" t="s">
        <v>1</v>
      </c>
      <c r="E4" s="218"/>
      <c r="F4" s="218"/>
      <c r="G4" s="218"/>
      <c r="H4" s="218"/>
      <c r="I4" s="218"/>
      <c r="J4" s="7" t="s">
        <v>2</v>
      </c>
      <c r="K4" s="7"/>
      <c r="L4" s="38"/>
    </row>
    <row r="5" spans="1:12" ht="20.25" customHeight="1" x14ac:dyDescent="0.3">
      <c r="A5" s="39"/>
      <c r="J5" s="7" t="s">
        <v>3</v>
      </c>
      <c r="L5" s="38"/>
    </row>
    <row r="6" spans="1:12" ht="20.25" customHeight="1" x14ac:dyDescent="0.3">
      <c r="A6" s="219" t="s">
        <v>4</v>
      </c>
      <c r="B6" s="220"/>
      <c r="C6" s="220"/>
      <c r="D6" s="220"/>
      <c r="E6" s="220"/>
      <c r="F6" s="220"/>
      <c r="G6" s="220"/>
      <c r="I6" s="7"/>
      <c r="J6" s="7"/>
      <c r="L6" s="38"/>
    </row>
    <row r="7" spans="1:12" ht="36" customHeight="1" x14ac:dyDescent="0.3">
      <c r="A7" s="43" t="s">
        <v>5</v>
      </c>
      <c r="B7" s="221"/>
      <c r="C7" s="222"/>
      <c r="D7" s="222"/>
      <c r="E7" s="222"/>
      <c r="F7" s="222"/>
      <c r="G7" s="222"/>
      <c r="I7" s="7" t="s">
        <v>6</v>
      </c>
      <c r="J7" s="223"/>
      <c r="K7" s="223"/>
      <c r="L7" s="224"/>
    </row>
    <row r="8" spans="1:12" x14ac:dyDescent="0.25">
      <c r="A8" s="39"/>
      <c r="B8" s="3" t="s">
        <v>7</v>
      </c>
      <c r="L8" s="38"/>
    </row>
    <row r="9" spans="1:12" x14ac:dyDescent="0.25">
      <c r="A9" s="174" t="s">
        <v>8</v>
      </c>
      <c r="B9" s="175"/>
      <c r="C9" s="51"/>
      <c r="D9" s="51"/>
      <c r="E9" s="51"/>
      <c r="F9" s="51"/>
      <c r="G9" s="51"/>
      <c r="I9" s="49" t="s">
        <v>9</v>
      </c>
      <c r="J9" s="175"/>
      <c r="K9" s="215"/>
      <c r="L9" s="216"/>
    </row>
    <row r="10" spans="1:12" x14ac:dyDescent="0.25">
      <c r="A10" s="39"/>
      <c r="B10" s="3" t="s">
        <v>10</v>
      </c>
      <c r="L10" s="38"/>
    </row>
    <row r="11" spans="1:12" x14ac:dyDescent="0.25">
      <c r="A11" s="43" t="s">
        <v>11</v>
      </c>
      <c r="B11" s="175"/>
      <c r="C11" s="212"/>
      <c r="D11" s="212"/>
      <c r="E11" s="212"/>
      <c r="F11" s="212"/>
      <c r="G11" s="212"/>
      <c r="I11" s="175" t="s">
        <v>12</v>
      </c>
      <c r="J11" s="215"/>
      <c r="K11" s="215"/>
      <c r="L11" s="181" t="s">
        <v>13</v>
      </c>
    </row>
    <row r="12" spans="1:12" x14ac:dyDescent="0.25">
      <c r="A12" s="39"/>
      <c r="L12" s="38"/>
    </row>
    <row r="13" spans="1:12" ht="13" x14ac:dyDescent="0.3">
      <c r="A13" s="43" t="s">
        <v>14</v>
      </c>
      <c r="B13" s="175"/>
      <c r="C13" s="212"/>
      <c r="D13" s="212"/>
      <c r="E13" s="212"/>
      <c r="F13" s="212"/>
      <c r="G13" s="212"/>
      <c r="I13" s="11" t="s">
        <v>15</v>
      </c>
      <c r="J13" s="175"/>
      <c r="K13" s="212"/>
      <c r="L13" s="202"/>
    </row>
    <row r="14" spans="1:12" x14ac:dyDescent="0.25">
      <c r="A14" s="39"/>
      <c r="C14" s="190"/>
      <c r="D14" s="190"/>
      <c r="E14" s="190"/>
      <c r="F14" s="190"/>
      <c r="G14" s="190"/>
      <c r="K14" s="190"/>
      <c r="L14" s="178"/>
    </row>
    <row r="15" spans="1:12" x14ac:dyDescent="0.25">
      <c r="A15" s="43" t="s">
        <v>16</v>
      </c>
      <c r="B15" s="175"/>
      <c r="C15" s="215"/>
      <c r="D15" s="215"/>
      <c r="E15" s="215"/>
      <c r="F15" s="215"/>
      <c r="G15" s="215"/>
      <c r="I15" s="175" t="s">
        <v>17</v>
      </c>
      <c r="J15" s="175"/>
      <c r="K15" s="212"/>
      <c r="L15" s="202"/>
    </row>
    <row r="16" spans="1:12" x14ac:dyDescent="0.25">
      <c r="A16" s="39"/>
      <c r="L16" s="38"/>
    </row>
    <row r="17" spans="1:12" x14ac:dyDescent="0.25">
      <c r="A17" s="43" t="s">
        <v>18</v>
      </c>
      <c r="B17" s="175"/>
      <c r="C17" s="213" t="s">
        <v>19</v>
      </c>
      <c r="D17" s="212"/>
      <c r="E17" s="212"/>
      <c r="F17" s="212"/>
      <c r="G17" s="212"/>
      <c r="I17" s="175" t="s">
        <v>20</v>
      </c>
      <c r="J17" s="175"/>
      <c r="K17" s="213" t="s">
        <v>21</v>
      </c>
      <c r="L17" s="202"/>
    </row>
    <row r="18" spans="1:12" x14ac:dyDescent="0.25">
      <c r="A18" s="39"/>
      <c r="L18" s="38"/>
    </row>
    <row r="19" spans="1:12" ht="13" x14ac:dyDescent="0.3">
      <c r="A19" s="174" t="s">
        <v>22</v>
      </c>
      <c r="B19" s="175"/>
      <c r="C19" s="175"/>
      <c r="D19" s="50"/>
      <c r="E19" s="175"/>
      <c r="F19" s="175"/>
      <c r="G19" s="175"/>
      <c r="I19" s="49" t="s">
        <v>23</v>
      </c>
      <c r="J19" s="49"/>
      <c r="K19" s="213"/>
      <c r="L19" s="214"/>
    </row>
    <row r="20" spans="1:12" x14ac:dyDescent="0.25">
      <c r="A20" s="39"/>
      <c r="L20" s="38"/>
    </row>
    <row r="21" spans="1:12" ht="13" x14ac:dyDescent="0.3">
      <c r="A21" s="196" t="s">
        <v>24</v>
      </c>
      <c r="B21" s="197"/>
      <c r="C21" s="198"/>
      <c r="D21" s="198"/>
      <c r="E21" s="198"/>
      <c r="F21" s="198"/>
      <c r="G21" s="198"/>
      <c r="I21" s="49" t="s">
        <v>25</v>
      </c>
      <c r="J21" s="175"/>
      <c r="K21" s="175"/>
      <c r="L21" s="181"/>
    </row>
    <row r="22" spans="1:12" x14ac:dyDescent="0.25">
      <c r="A22" s="39"/>
      <c r="L22" s="38"/>
    </row>
    <row r="23" spans="1:12" ht="13" x14ac:dyDescent="0.3">
      <c r="A23" s="43" t="s">
        <v>26</v>
      </c>
      <c r="B23" s="175"/>
      <c r="C23" s="212"/>
      <c r="D23" s="212"/>
      <c r="E23" s="212"/>
      <c r="F23" s="212"/>
      <c r="G23" s="212"/>
      <c r="I23" s="11" t="s">
        <v>27</v>
      </c>
      <c r="J23" s="175"/>
      <c r="K23" s="201"/>
      <c r="L23" s="202"/>
    </row>
    <row r="24" spans="1:12" x14ac:dyDescent="0.25">
      <c r="A24" s="39"/>
      <c r="B24" s="3" t="s">
        <v>28</v>
      </c>
      <c r="J24" s="3"/>
      <c r="K24" s="199"/>
      <c r="L24" s="200"/>
    </row>
    <row r="25" spans="1:12" x14ac:dyDescent="0.25">
      <c r="A25" s="174" t="s">
        <v>29</v>
      </c>
      <c r="B25" s="49"/>
      <c r="C25" s="184"/>
      <c r="D25" s="184"/>
      <c r="E25" s="184"/>
      <c r="F25" s="175"/>
      <c r="G25" s="175"/>
      <c r="I25" s="49" t="s">
        <v>30</v>
      </c>
      <c r="J25" s="49"/>
      <c r="K25" s="201"/>
      <c r="L25" s="202"/>
    </row>
    <row r="26" spans="1:12" ht="13" x14ac:dyDescent="0.3">
      <c r="A26" s="39"/>
      <c r="C26" s="12"/>
      <c r="D26" s="192"/>
      <c r="E26" s="192"/>
      <c r="F26" s="192"/>
      <c r="J26" s="3"/>
      <c r="K26" s="77"/>
      <c r="L26" s="78"/>
    </row>
    <row r="27" spans="1:12" ht="14" x14ac:dyDescent="0.3">
      <c r="A27" s="43" t="s">
        <v>31</v>
      </c>
      <c r="B27" s="175"/>
      <c r="C27" s="13"/>
      <c r="D27" s="176"/>
      <c r="E27" s="176"/>
      <c r="F27" s="175"/>
      <c r="G27" s="175"/>
      <c r="I27" s="15" t="s">
        <v>32</v>
      </c>
      <c r="J27" s="14"/>
      <c r="K27" s="179"/>
      <c r="L27" s="79"/>
    </row>
    <row r="28" spans="1:12" x14ac:dyDescent="0.25">
      <c r="A28" s="39"/>
      <c r="C28" s="12"/>
      <c r="D28" s="3" t="s">
        <v>33</v>
      </c>
      <c r="E28" s="192"/>
      <c r="J28" s="3"/>
      <c r="L28" s="38"/>
    </row>
    <row r="29" spans="1:12" x14ac:dyDescent="0.25">
      <c r="A29" s="174" t="s">
        <v>34</v>
      </c>
      <c r="B29" s="175"/>
      <c r="C29" s="184"/>
      <c r="D29" s="184"/>
      <c r="E29" s="184"/>
      <c r="F29" s="184"/>
      <c r="G29" s="185"/>
      <c r="H29" s="190"/>
      <c r="I29" s="49" t="s">
        <v>35</v>
      </c>
      <c r="J29" s="175"/>
      <c r="K29" s="175"/>
      <c r="L29" s="181"/>
    </row>
    <row r="30" spans="1:12" x14ac:dyDescent="0.25">
      <c r="A30" s="39"/>
      <c r="L30" s="38"/>
    </row>
    <row r="31" spans="1:12" x14ac:dyDescent="0.25">
      <c r="A31" s="174" t="s">
        <v>36</v>
      </c>
      <c r="B31" s="195" t="s">
        <v>37</v>
      </c>
      <c r="C31" s="175"/>
      <c r="D31" s="175" t="s">
        <v>38</v>
      </c>
      <c r="E31" s="175"/>
      <c r="F31" s="175" t="s">
        <v>39</v>
      </c>
      <c r="G31" s="175"/>
      <c r="L31" s="38"/>
    </row>
    <row r="32" spans="1:12" x14ac:dyDescent="0.25">
      <c r="A32" s="39"/>
      <c r="L32" s="38"/>
    </row>
    <row r="33" spans="1:12" ht="13" x14ac:dyDescent="0.3">
      <c r="A33" s="196" t="s">
        <v>40</v>
      </c>
      <c r="B33" s="197"/>
      <c r="C33" s="197"/>
      <c r="D33" s="197"/>
      <c r="E33" s="197"/>
      <c r="F33" s="197"/>
      <c r="G33" s="197"/>
      <c r="H33" s="197"/>
      <c r="I33" s="197"/>
      <c r="J33" s="197"/>
      <c r="K33" s="197"/>
      <c r="L33" s="203"/>
    </row>
    <row r="34" spans="1:12" x14ac:dyDescent="0.25">
      <c r="A34" s="204" t="s">
        <v>41</v>
      </c>
      <c r="B34" s="205"/>
      <c r="C34" s="205"/>
      <c r="D34" s="205"/>
      <c r="E34" s="205"/>
      <c r="F34" s="205"/>
      <c r="G34" s="205"/>
      <c r="H34" s="205"/>
      <c r="I34" s="205"/>
      <c r="J34" s="205"/>
      <c r="K34" s="205"/>
      <c r="L34" s="206"/>
    </row>
    <row r="35" spans="1:12" ht="13" x14ac:dyDescent="0.3">
      <c r="A35" s="68" t="s">
        <v>42</v>
      </c>
      <c r="B35" s="8"/>
      <c r="C35" s="207"/>
      <c r="D35" s="207"/>
      <c r="E35" s="207"/>
      <c r="F35" s="207"/>
      <c r="G35" s="207"/>
      <c r="H35" s="207"/>
      <c r="I35" s="207"/>
      <c r="J35" s="207"/>
      <c r="K35" s="207"/>
      <c r="L35" s="208"/>
    </row>
    <row r="36" spans="1:12" ht="16.5" customHeight="1" x14ac:dyDescent="0.3">
      <c r="A36" s="68"/>
      <c r="B36" s="8"/>
      <c r="C36" s="182"/>
      <c r="D36" s="182"/>
      <c r="E36" s="182"/>
      <c r="F36" s="182"/>
      <c r="G36" s="182"/>
      <c r="H36" s="182"/>
      <c r="I36" s="182"/>
      <c r="J36" s="182"/>
      <c r="K36" s="182"/>
      <c r="L36" s="183"/>
    </row>
    <row r="37" spans="1:12" ht="17.25" customHeight="1" x14ac:dyDescent="0.3">
      <c r="A37" s="68"/>
      <c r="B37" s="8"/>
      <c r="C37" s="182"/>
      <c r="D37" s="182"/>
      <c r="E37" s="182"/>
      <c r="F37" s="182"/>
      <c r="G37" s="182"/>
      <c r="H37" s="182"/>
      <c r="I37" s="182"/>
      <c r="J37" s="182"/>
      <c r="K37" s="182"/>
      <c r="L37" s="183"/>
    </row>
    <row r="38" spans="1:12" ht="17.25" customHeight="1" x14ac:dyDescent="0.3">
      <c r="A38" s="209"/>
      <c r="B38" s="210"/>
      <c r="C38" s="210"/>
      <c r="D38" s="210"/>
      <c r="E38" s="210"/>
      <c r="F38" s="210"/>
      <c r="G38" s="210"/>
      <c r="H38" s="210"/>
      <c r="I38" s="210"/>
      <c r="J38" s="210"/>
      <c r="K38" s="210"/>
      <c r="L38" s="211"/>
    </row>
    <row r="39" spans="1:12" ht="17.25" customHeight="1" x14ac:dyDescent="0.25">
      <c r="A39" s="69" t="s">
        <v>43</v>
      </c>
      <c r="B39" s="60"/>
      <c r="C39" s="60"/>
      <c r="D39" s="60"/>
      <c r="E39" s="60"/>
      <c r="F39" s="60"/>
      <c r="G39" s="60"/>
      <c r="H39" s="60"/>
      <c r="I39" s="60"/>
      <c r="J39" s="60"/>
      <c r="K39" s="60"/>
      <c r="L39" s="61"/>
    </row>
    <row r="40" spans="1:12" ht="13" x14ac:dyDescent="0.3">
      <c r="A40" s="70" t="s">
        <v>44</v>
      </c>
      <c r="B40" s="62"/>
      <c r="C40" s="62"/>
      <c r="D40" s="62"/>
      <c r="E40" s="62"/>
      <c r="F40" s="62"/>
      <c r="G40" s="62"/>
      <c r="H40" s="62"/>
      <c r="I40" s="62"/>
      <c r="J40" s="62"/>
      <c r="K40" s="62"/>
      <c r="L40" s="63"/>
    </row>
    <row r="41" spans="1:12" s="28" customFormat="1" ht="11.25" customHeight="1" x14ac:dyDescent="0.25">
      <c r="A41" s="39"/>
      <c r="B41"/>
      <c r="C41"/>
      <c r="D41"/>
      <c r="E41"/>
      <c r="F41"/>
      <c r="G41"/>
      <c r="H41"/>
      <c r="I41"/>
      <c r="J41"/>
      <c r="K41"/>
      <c r="L41" s="38"/>
    </row>
    <row r="42" spans="1:12" s="28" customFormat="1" ht="11.25" customHeight="1" x14ac:dyDescent="0.25">
      <c r="A42" s="71" t="s">
        <v>45</v>
      </c>
      <c r="B42"/>
      <c r="C42"/>
      <c r="D42"/>
      <c r="E42"/>
      <c r="F42"/>
      <c r="G42"/>
      <c r="H42"/>
      <c r="I42"/>
      <c r="J42"/>
      <c r="K42"/>
      <c r="L42" s="38"/>
    </row>
    <row r="43" spans="1:12" s="28" customFormat="1" ht="11.25" customHeight="1" x14ac:dyDescent="0.2">
      <c r="A43" s="71" t="s">
        <v>46</v>
      </c>
      <c r="L43" s="58"/>
    </row>
    <row r="44" spans="1:12" s="28" customFormat="1" ht="11.9" customHeight="1" x14ac:dyDescent="0.2">
      <c r="A44" s="71" t="s">
        <v>47</v>
      </c>
      <c r="L44" s="58"/>
    </row>
    <row r="45" spans="1:12" s="28" customFormat="1" ht="11.9" customHeight="1" x14ac:dyDescent="0.2">
      <c r="A45" s="71" t="s">
        <v>48</v>
      </c>
      <c r="B45" s="52"/>
      <c r="C45" s="52"/>
      <c r="D45" s="52"/>
      <c r="E45" s="52"/>
      <c r="F45" s="52"/>
      <c r="G45" s="52"/>
      <c r="H45" s="52"/>
      <c r="I45" s="52"/>
      <c r="J45" s="52"/>
      <c r="K45" s="52"/>
      <c r="L45" s="59"/>
    </row>
    <row r="46" spans="1:12" s="28" customFormat="1" ht="11.9" customHeight="1" x14ac:dyDescent="0.2">
      <c r="A46" s="72" t="s">
        <v>49</v>
      </c>
      <c r="B46" s="52"/>
      <c r="C46" s="52"/>
      <c r="D46" s="52"/>
      <c r="E46" s="52"/>
      <c r="F46" s="52"/>
      <c r="G46" s="52"/>
      <c r="H46" s="52"/>
      <c r="I46" s="52"/>
      <c r="J46" s="52"/>
      <c r="K46" s="52"/>
      <c r="L46" s="59"/>
    </row>
    <row r="47" spans="1:12" x14ac:dyDescent="0.25">
      <c r="A47" s="72"/>
      <c r="B47" s="28"/>
      <c r="C47" s="28"/>
      <c r="D47" s="28"/>
      <c r="E47" s="28"/>
      <c r="F47" s="28"/>
      <c r="G47" s="28"/>
      <c r="H47" s="28"/>
      <c r="I47" s="28"/>
      <c r="J47" s="28"/>
      <c r="K47" s="28"/>
      <c r="L47" s="58"/>
    </row>
    <row r="48" spans="1:12" x14ac:dyDescent="0.25">
      <c r="A48" s="73" t="s">
        <v>50</v>
      </c>
      <c r="B48" s="54"/>
      <c r="C48" s="54"/>
      <c r="D48" s="54"/>
      <c r="E48" s="54"/>
      <c r="F48" s="54"/>
      <c r="G48" s="54"/>
      <c r="H48" s="54"/>
      <c r="I48" s="54"/>
      <c r="J48" s="54"/>
      <c r="K48" s="28"/>
      <c r="L48" s="58"/>
    </row>
    <row r="49" spans="1:12" x14ac:dyDescent="0.25">
      <c r="A49" s="73" t="s">
        <v>51</v>
      </c>
      <c r="B49" s="48"/>
      <c r="C49" s="48"/>
      <c r="D49" s="48"/>
      <c r="E49" s="48"/>
      <c r="F49" s="48"/>
      <c r="G49" s="48"/>
      <c r="H49" s="16"/>
      <c r="I49" s="16"/>
      <c r="J49" s="16"/>
      <c r="L49" s="38"/>
    </row>
    <row r="50" spans="1:12" x14ac:dyDescent="0.25">
      <c r="A50" s="73" t="s">
        <v>52</v>
      </c>
      <c r="B50" s="48"/>
      <c r="C50" s="48"/>
      <c r="D50" s="48"/>
      <c r="E50" s="48"/>
      <c r="F50" s="48"/>
      <c r="G50" s="48"/>
      <c r="H50" s="16"/>
      <c r="I50" s="16"/>
      <c r="J50" s="16"/>
      <c r="L50" s="38"/>
    </row>
    <row r="51" spans="1:12" x14ac:dyDescent="0.25">
      <c r="A51" s="74" t="s">
        <v>53</v>
      </c>
      <c r="B51" s="48"/>
      <c r="C51" s="48"/>
      <c r="D51" s="48"/>
      <c r="E51" s="48"/>
      <c r="F51" s="48"/>
      <c r="G51" s="48"/>
      <c r="H51" s="16"/>
      <c r="I51" s="16"/>
      <c r="J51" s="16"/>
      <c r="L51" s="38"/>
    </row>
    <row r="52" spans="1:12" x14ac:dyDescent="0.25">
      <c r="A52" s="74" t="s">
        <v>54</v>
      </c>
      <c r="B52" s="16"/>
      <c r="C52" s="16"/>
      <c r="D52" s="16"/>
      <c r="E52" s="16"/>
      <c r="F52" s="16"/>
      <c r="G52" s="16"/>
      <c r="H52" s="16"/>
      <c r="I52" s="16"/>
      <c r="J52" s="16"/>
      <c r="L52" s="38"/>
    </row>
    <row r="53" spans="1:12" x14ac:dyDescent="0.25">
      <c r="A53" s="75"/>
      <c r="B53" s="53"/>
      <c r="C53" s="53"/>
      <c r="D53" s="53"/>
      <c r="E53" s="53"/>
      <c r="F53" s="53"/>
      <c r="G53" s="53"/>
      <c r="H53" s="53"/>
      <c r="I53" s="53"/>
      <c r="J53" s="53"/>
      <c r="L53" s="38"/>
    </row>
    <row r="54" spans="1:12" x14ac:dyDescent="0.25">
      <c r="A54" s="75"/>
      <c r="B54" s="53"/>
      <c r="C54" s="53"/>
      <c r="D54" s="53"/>
      <c r="E54" s="53"/>
      <c r="F54" s="53"/>
      <c r="G54" s="53"/>
      <c r="H54" s="53"/>
      <c r="I54" s="53"/>
      <c r="J54" s="53"/>
      <c r="L54" s="38"/>
    </row>
    <row r="55" spans="1:12" x14ac:dyDescent="0.25">
      <c r="A55" s="75"/>
      <c r="B55" s="53"/>
      <c r="C55" s="53"/>
      <c r="D55" s="53"/>
      <c r="E55" s="53"/>
      <c r="F55" s="53"/>
      <c r="G55" s="53"/>
      <c r="H55" s="53"/>
      <c r="I55" s="53"/>
      <c r="J55" s="53"/>
      <c r="L55" s="38"/>
    </row>
    <row r="56" spans="1:12" x14ac:dyDescent="0.25">
      <c r="A56" s="174" t="s">
        <v>55</v>
      </c>
      <c r="B56" s="55"/>
      <c r="C56" s="55"/>
      <c r="D56" s="55"/>
      <c r="E56" s="55"/>
      <c r="F56" s="55"/>
      <c r="G56" s="55"/>
      <c r="H56" s="55"/>
      <c r="I56" s="55"/>
      <c r="J56" s="55"/>
      <c r="K56" s="175"/>
      <c r="L56" s="181"/>
    </row>
    <row r="57" spans="1:12" x14ac:dyDescent="0.25">
      <c r="A57" s="39"/>
      <c r="L57" s="38"/>
    </row>
    <row r="58" spans="1:12" x14ac:dyDescent="0.25">
      <c r="A58" s="43" t="s">
        <v>56</v>
      </c>
      <c r="B58" s="175"/>
      <c r="C58" s="184"/>
      <c r="D58" s="184"/>
      <c r="E58" s="184"/>
      <c r="F58" s="184"/>
      <c r="G58" s="184"/>
      <c r="H58" s="175"/>
      <c r="I58" s="175"/>
      <c r="J58" s="179"/>
      <c r="K58" s="184"/>
      <c r="L58" s="180"/>
    </row>
    <row r="59" spans="1:12" x14ac:dyDescent="0.25">
      <c r="A59" s="39"/>
      <c r="C59" s="190"/>
      <c r="D59" s="190"/>
      <c r="E59" s="190"/>
      <c r="F59" s="190"/>
      <c r="G59" s="190"/>
      <c r="J59" s="177"/>
      <c r="K59" s="190"/>
      <c r="L59" s="56"/>
    </row>
    <row r="60" spans="1:12" ht="13" thickBot="1" x14ac:dyDescent="0.3">
      <c r="A60" s="76" t="s">
        <v>57</v>
      </c>
      <c r="C60" s="190"/>
      <c r="D60" s="190"/>
      <c r="E60" s="190"/>
      <c r="F60" s="190"/>
      <c r="G60" s="190"/>
      <c r="J60" s="177"/>
      <c r="K60" s="190"/>
      <c r="L60" s="178"/>
    </row>
    <row r="61" spans="1:12" x14ac:dyDescent="0.25">
      <c r="A61" s="43"/>
      <c r="B61" s="175"/>
      <c r="C61" s="175"/>
      <c r="D61" s="175"/>
      <c r="E61" s="175"/>
      <c r="F61" s="175"/>
      <c r="G61" s="175"/>
      <c r="H61" s="175"/>
      <c r="I61" s="175"/>
      <c r="J61" s="175"/>
      <c r="K61" s="184"/>
      <c r="L61" s="180"/>
    </row>
  </sheetData>
  <mergeCells count="25">
    <mergeCell ref="C17:G17"/>
    <mergeCell ref="K17:L17"/>
    <mergeCell ref="K19:L19"/>
    <mergeCell ref="K9:L9"/>
    <mergeCell ref="D2:I2"/>
    <mergeCell ref="D4:I4"/>
    <mergeCell ref="A6:G6"/>
    <mergeCell ref="B7:G7"/>
    <mergeCell ref="J7:L7"/>
    <mergeCell ref="C11:G11"/>
    <mergeCell ref="J11:K11"/>
    <mergeCell ref="C13:G13"/>
    <mergeCell ref="K13:L13"/>
    <mergeCell ref="C15:G15"/>
    <mergeCell ref="K15:L15"/>
    <mergeCell ref="A34:L34"/>
    <mergeCell ref="C35:L35"/>
    <mergeCell ref="A38:L38"/>
    <mergeCell ref="C23:G23"/>
    <mergeCell ref="K23:L23"/>
    <mergeCell ref="A21:B21"/>
    <mergeCell ref="C21:G21"/>
    <mergeCell ref="K24:L24"/>
    <mergeCell ref="K25:L25"/>
    <mergeCell ref="A33:L33"/>
  </mergeCells>
  <printOptions horizontalCentered="1"/>
  <pageMargins left="0.56999999999999995" right="0.34" top="0.54600000000000004" bottom="0.25" header="0.5" footer="0.5"/>
  <pageSetup scale="7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D217-0DEB-4CEA-9592-5180BB588211}">
  <dimension ref="A2:J180"/>
  <sheetViews>
    <sheetView tabSelected="1" zoomScale="110" zoomScaleNormal="110" zoomScaleSheetLayoutView="110" workbookViewId="0">
      <selection activeCell="B9" sqref="B9:F9"/>
    </sheetView>
  </sheetViews>
  <sheetFormatPr defaultColWidth="8.81640625" defaultRowHeight="12.5" x14ac:dyDescent="0.25"/>
  <cols>
    <col min="1" max="1" width="56.26953125" style="81" customWidth="1"/>
    <col min="2" max="2" width="10" style="81" customWidth="1"/>
    <col min="3" max="3" width="8" style="81" customWidth="1"/>
    <col min="4" max="4" width="12.26953125" style="81" customWidth="1"/>
    <col min="5" max="5" width="10.81640625" style="81" customWidth="1"/>
    <col min="6" max="6" width="13.26953125" style="81" customWidth="1"/>
    <col min="7" max="16384" width="8.81640625" style="81"/>
  </cols>
  <sheetData>
    <row r="2" spans="1:10" ht="18" x14ac:dyDescent="0.4">
      <c r="A2" s="240" t="s">
        <v>58</v>
      </c>
      <c r="B2" s="240"/>
      <c r="C2" s="240"/>
      <c r="D2" s="240"/>
      <c r="E2" s="240"/>
      <c r="F2" s="240"/>
    </row>
    <row r="3" spans="1:10" ht="15.5" x14ac:dyDescent="0.35">
      <c r="A3" s="241" t="s">
        <v>59</v>
      </c>
      <c r="B3" s="241"/>
      <c r="C3" s="241"/>
      <c r="D3" s="241"/>
      <c r="E3" s="241"/>
      <c r="F3" s="241"/>
    </row>
    <row r="4" spans="1:10" ht="12" customHeight="1" x14ac:dyDescent="0.25">
      <c r="B4" s="242" t="s">
        <v>60</v>
      </c>
      <c r="C4" s="243"/>
      <c r="D4" s="243"/>
      <c r="E4" s="243"/>
      <c r="F4" s="243"/>
      <c r="I4" s="171"/>
    </row>
    <row r="5" spans="1:10" ht="9" customHeight="1" x14ac:dyDescent="0.25">
      <c r="A5" s="106"/>
    </row>
    <row r="6" spans="1:10" ht="9" customHeight="1" x14ac:dyDescent="0.25">
      <c r="A6" s="106"/>
    </row>
    <row r="7" spans="1:10" s="99" customFormat="1" ht="54.75" customHeight="1" x14ac:dyDescent="0.25">
      <c r="A7" s="244" t="s">
        <v>61</v>
      </c>
      <c r="B7" s="245"/>
      <c r="C7" s="245"/>
      <c r="D7" s="245"/>
      <c r="E7" s="245"/>
      <c r="F7" s="245"/>
    </row>
    <row r="8" spans="1:10" s="99" customFormat="1" ht="9" customHeight="1" x14ac:dyDescent="0.25">
      <c r="A8" s="187"/>
      <c r="B8" s="188"/>
      <c r="C8" s="188"/>
      <c r="D8" s="188"/>
      <c r="E8" s="188"/>
      <c r="F8" s="188"/>
    </row>
    <row r="9" spans="1:10" ht="13.5" customHeight="1" x14ac:dyDescent="0.25">
      <c r="A9" s="134" t="s">
        <v>62</v>
      </c>
      <c r="B9" s="246"/>
      <c r="C9" s="246"/>
      <c r="D9" s="246"/>
      <c r="E9" s="246"/>
      <c r="F9" s="246"/>
    </row>
    <row r="10" spans="1:10" ht="13.5" customHeight="1" x14ac:dyDescent="0.3">
      <c r="A10" s="238" t="s">
        <v>63</v>
      </c>
      <c r="B10" s="239"/>
      <c r="C10" s="239"/>
      <c r="D10" s="239"/>
      <c r="E10" s="239"/>
      <c r="F10" s="239"/>
      <c r="I10" s="171"/>
    </row>
    <row r="11" spans="1:10" ht="9" customHeight="1" x14ac:dyDescent="0.25">
      <c r="A11" s="106"/>
    </row>
    <row r="12" spans="1:10" ht="13.5" customHeight="1" x14ac:dyDescent="0.25">
      <c r="A12" s="137" t="s">
        <v>64</v>
      </c>
      <c r="B12" s="82"/>
      <c r="C12" s="82"/>
      <c r="D12" s="113"/>
      <c r="E12" s="82"/>
      <c r="F12" s="138">
        <v>100</v>
      </c>
    </row>
    <row r="13" spans="1:10" ht="9" customHeight="1" x14ac:dyDescent="0.25">
      <c r="A13" s="85"/>
      <c r="B13" s="83"/>
      <c r="C13" s="83"/>
      <c r="E13" s="83"/>
      <c r="F13" s="84"/>
    </row>
    <row r="14" spans="1:10" ht="14.5" x14ac:dyDescent="0.35">
      <c r="A14" s="114" t="s">
        <v>65</v>
      </c>
      <c r="B14" s="111" t="s">
        <v>66</v>
      </c>
      <c r="C14" s="111" t="s">
        <v>67</v>
      </c>
      <c r="D14" s="112" t="s">
        <v>68</v>
      </c>
      <c r="E14" s="111" t="s">
        <v>69</v>
      </c>
      <c r="F14" s="111" t="s">
        <v>70</v>
      </c>
      <c r="J14" s="123"/>
    </row>
    <row r="15" spans="1:10" ht="14" x14ac:dyDescent="0.3">
      <c r="A15" s="115" t="s">
        <v>71</v>
      </c>
      <c r="B15" s="83">
        <v>132.03</v>
      </c>
      <c r="C15" s="85" t="s">
        <v>72</v>
      </c>
      <c r="D15" s="139"/>
      <c r="E15" s="83">
        <v>0</v>
      </c>
      <c r="F15" s="84" t="str">
        <f t="shared" ref="F15:F24" si="0">IF(D15=0,"$0.00",IF((B15*D15)&gt;E15,B15*D15,E15))</f>
        <v>$0.00</v>
      </c>
    </row>
    <row r="16" spans="1:10" ht="14" x14ac:dyDescent="0.3">
      <c r="A16" s="115" t="s">
        <v>73</v>
      </c>
      <c r="B16" s="83">
        <v>132.03</v>
      </c>
      <c r="C16" s="85" t="s">
        <v>72</v>
      </c>
      <c r="D16" s="140"/>
      <c r="E16" s="83">
        <v>250</v>
      </c>
      <c r="F16" s="84" t="str">
        <f t="shared" si="0"/>
        <v>$0.00</v>
      </c>
    </row>
    <row r="17" spans="1:8" ht="14" x14ac:dyDescent="0.3">
      <c r="A17" s="115" t="s">
        <v>74</v>
      </c>
      <c r="B17" s="83">
        <v>3.31</v>
      </c>
      <c r="C17" s="85" t="s">
        <v>75</v>
      </c>
      <c r="D17" s="140"/>
      <c r="E17" s="83">
        <v>250</v>
      </c>
      <c r="F17" s="84" t="str">
        <f t="shared" si="0"/>
        <v>$0.00</v>
      </c>
    </row>
    <row r="18" spans="1:8" ht="14" x14ac:dyDescent="0.3">
      <c r="A18" s="115" t="s">
        <v>76</v>
      </c>
      <c r="B18" s="83">
        <v>594.11</v>
      </c>
      <c r="C18" s="85" t="s">
        <v>72</v>
      </c>
      <c r="D18" s="140"/>
      <c r="E18" s="83">
        <v>0</v>
      </c>
      <c r="F18" s="84" t="str">
        <f t="shared" si="0"/>
        <v>$0.00</v>
      </c>
      <c r="H18" s="172"/>
    </row>
    <row r="19" spans="1:8" ht="14" x14ac:dyDescent="0.3">
      <c r="A19" s="115" t="s">
        <v>77</v>
      </c>
      <c r="B19" s="83">
        <v>594.11</v>
      </c>
      <c r="C19" s="85" t="s">
        <v>72</v>
      </c>
      <c r="D19" s="140"/>
      <c r="E19" s="83">
        <v>0</v>
      </c>
      <c r="F19" s="84" t="str">
        <f t="shared" si="0"/>
        <v>$0.00</v>
      </c>
      <c r="H19" s="172"/>
    </row>
    <row r="20" spans="1:8" ht="14" x14ac:dyDescent="0.3">
      <c r="A20" s="115" t="s">
        <v>78</v>
      </c>
      <c r="B20" s="83">
        <v>0.27</v>
      </c>
      <c r="C20" s="85" t="s">
        <v>75</v>
      </c>
      <c r="D20" s="140"/>
      <c r="E20" s="83">
        <v>190</v>
      </c>
      <c r="F20" s="84" t="str">
        <f t="shared" si="0"/>
        <v>$0.00</v>
      </c>
    </row>
    <row r="21" spans="1:8" ht="14" x14ac:dyDescent="0.3">
      <c r="A21" s="115" t="s">
        <v>79</v>
      </c>
      <c r="B21" s="83">
        <v>0.21</v>
      </c>
      <c r="C21" s="85" t="s">
        <v>75</v>
      </c>
      <c r="D21" s="140"/>
      <c r="E21" s="83">
        <v>62.79</v>
      </c>
      <c r="F21" s="84" t="str">
        <f t="shared" si="0"/>
        <v>$0.00</v>
      </c>
    </row>
    <row r="22" spans="1:8" ht="14" x14ac:dyDescent="0.3">
      <c r="A22" s="115" t="s">
        <v>80</v>
      </c>
      <c r="B22" s="83">
        <v>66.010000000000005</v>
      </c>
      <c r="C22" s="85" t="s">
        <v>72</v>
      </c>
      <c r="D22" s="140"/>
      <c r="E22" s="83">
        <v>250</v>
      </c>
      <c r="F22" s="84" t="str">
        <f t="shared" si="0"/>
        <v>$0.00</v>
      </c>
    </row>
    <row r="23" spans="1:8" ht="14" x14ac:dyDescent="0.3">
      <c r="A23" s="115" t="s">
        <v>81</v>
      </c>
      <c r="B23" s="83">
        <v>6.6</v>
      </c>
      <c r="C23" s="85" t="s">
        <v>82</v>
      </c>
      <c r="D23" s="140"/>
      <c r="E23" s="83">
        <v>190</v>
      </c>
      <c r="F23" s="84" t="str">
        <f t="shared" si="0"/>
        <v>$0.00</v>
      </c>
    </row>
    <row r="24" spans="1:8" ht="14.5" thickBot="1" x14ac:dyDescent="0.35">
      <c r="A24" s="115" t="s">
        <v>83</v>
      </c>
      <c r="B24" s="83">
        <v>19.809999999999999</v>
      </c>
      <c r="C24" s="85" t="s">
        <v>82</v>
      </c>
      <c r="D24" s="140"/>
      <c r="E24" s="83">
        <v>250</v>
      </c>
      <c r="F24" s="86" t="str">
        <f t="shared" si="0"/>
        <v>$0.00</v>
      </c>
    </row>
    <row r="25" spans="1:8" ht="12.75" customHeight="1" x14ac:dyDescent="0.35">
      <c r="A25" s="117" t="s">
        <v>84</v>
      </c>
      <c r="B25" s="83"/>
      <c r="C25" s="85"/>
      <c r="D25" s="87"/>
      <c r="E25" s="83"/>
      <c r="F25" s="116">
        <f>SUM(F15:F24)</f>
        <v>0</v>
      </c>
    </row>
    <row r="26" spans="1:8" ht="9" customHeight="1" x14ac:dyDescent="0.25">
      <c r="A26" s="85"/>
      <c r="B26" s="83"/>
      <c r="C26" s="85"/>
      <c r="D26" s="87"/>
      <c r="E26" s="83"/>
      <c r="F26" s="83"/>
    </row>
    <row r="27" spans="1:8" ht="14.5" x14ac:dyDescent="0.35">
      <c r="A27" s="114" t="s">
        <v>85</v>
      </c>
      <c r="B27" s="111" t="s">
        <v>66</v>
      </c>
      <c r="C27" s="111" t="s">
        <v>67</v>
      </c>
      <c r="D27" s="112" t="s">
        <v>68</v>
      </c>
      <c r="E27" s="111" t="s">
        <v>69</v>
      </c>
      <c r="F27" s="111" t="s">
        <v>70</v>
      </c>
    </row>
    <row r="28" spans="1:8" ht="14" x14ac:dyDescent="0.3">
      <c r="A28" s="115" t="s">
        <v>86</v>
      </c>
      <c r="B28" s="83">
        <v>0.71</v>
      </c>
      <c r="C28" s="85" t="s">
        <v>75</v>
      </c>
      <c r="D28" s="139"/>
      <c r="E28" s="83">
        <v>50</v>
      </c>
      <c r="F28" s="84" t="str">
        <f>IF(D28=0,"$0.00",IF((B28*D28)&gt;E28,B28*D28,E28))</f>
        <v>$0.00</v>
      </c>
    </row>
    <row r="29" spans="1:8" ht="14" x14ac:dyDescent="0.3">
      <c r="A29" s="115" t="s">
        <v>87</v>
      </c>
      <c r="B29" s="83">
        <v>0.71</v>
      </c>
      <c r="C29" s="85" t="s">
        <v>75</v>
      </c>
      <c r="D29" s="139"/>
      <c r="E29" s="83">
        <v>50</v>
      </c>
      <c r="F29" s="84" t="str">
        <f t="shared" ref="F29:F30" si="1">IF(D29=0,"$0.00",IF((B29*D29)&gt;E29,B29*D29,E29))</f>
        <v>$0.00</v>
      </c>
    </row>
    <row r="30" spans="1:8" ht="14" x14ac:dyDescent="0.3">
      <c r="A30" s="115" t="s">
        <v>88</v>
      </c>
      <c r="B30" s="83">
        <v>0.85</v>
      </c>
      <c r="C30" s="85" t="s">
        <v>75</v>
      </c>
      <c r="D30" s="140"/>
      <c r="E30" s="83">
        <v>50</v>
      </c>
      <c r="F30" s="84" t="str">
        <f t="shared" si="1"/>
        <v>$0.00</v>
      </c>
    </row>
    <row r="31" spans="1:8" ht="14" x14ac:dyDescent="0.3">
      <c r="A31" s="115" t="s">
        <v>89</v>
      </c>
      <c r="B31" s="83">
        <v>0.71</v>
      </c>
      <c r="C31" s="85" t="s">
        <v>90</v>
      </c>
      <c r="D31" s="139"/>
      <c r="E31" s="83">
        <v>50</v>
      </c>
      <c r="F31" s="84" t="str">
        <f>IF(D31=0,"$0.00",IF((B31*D31)&gt;E31,B31*D31,E31))</f>
        <v>$0.00</v>
      </c>
    </row>
    <row r="32" spans="1:8" ht="14" x14ac:dyDescent="0.3">
      <c r="A32" s="115" t="s">
        <v>91</v>
      </c>
      <c r="B32" s="83">
        <v>71.349999999999994</v>
      </c>
      <c r="C32" s="85" t="s">
        <v>72</v>
      </c>
      <c r="D32" s="140"/>
      <c r="E32" s="83">
        <v>0</v>
      </c>
      <c r="F32" s="84" t="str">
        <f t="shared" ref="F32:F35" si="2">IF(D32=0,"$0.00",IF((B32*D32)&gt;E32,B32*D32,E32))</f>
        <v>$0.00</v>
      </c>
    </row>
    <row r="33" spans="1:6" ht="14" x14ac:dyDescent="0.3">
      <c r="A33" s="115" t="s">
        <v>92</v>
      </c>
      <c r="B33" s="83">
        <v>142.72999999999999</v>
      </c>
      <c r="C33" s="85" t="s">
        <v>72</v>
      </c>
      <c r="D33" s="140"/>
      <c r="E33" s="83">
        <v>0</v>
      </c>
      <c r="F33" s="84" t="str">
        <f>IF(D33=0,"$0.00",IF((B33*D33)&gt;E33,B33*D33,E33))</f>
        <v>$0.00</v>
      </c>
    </row>
    <row r="34" spans="1:6" ht="14" x14ac:dyDescent="0.3">
      <c r="A34" s="115" t="s">
        <v>93</v>
      </c>
      <c r="B34" s="83">
        <v>142.72999999999999</v>
      </c>
      <c r="C34" s="85" t="s">
        <v>72</v>
      </c>
      <c r="D34" s="140"/>
      <c r="E34" s="83">
        <v>0</v>
      </c>
      <c r="F34" s="84" t="str">
        <f t="shared" si="2"/>
        <v>$0.00</v>
      </c>
    </row>
    <row r="35" spans="1:6" ht="14.5" thickBot="1" x14ac:dyDescent="0.35">
      <c r="A35" s="115" t="s">
        <v>94</v>
      </c>
      <c r="B35" s="83">
        <v>21.4</v>
      </c>
      <c r="C35" s="85" t="s">
        <v>82</v>
      </c>
      <c r="D35" s="140"/>
      <c r="E35" s="83">
        <v>240</v>
      </c>
      <c r="F35" s="86" t="str">
        <f t="shared" si="2"/>
        <v>$0.00</v>
      </c>
    </row>
    <row r="36" spans="1:6" ht="14.5" x14ac:dyDescent="0.35">
      <c r="A36" s="117" t="s">
        <v>95</v>
      </c>
      <c r="B36" s="83"/>
      <c r="C36" s="85"/>
      <c r="D36" s="87"/>
      <c r="E36" s="83"/>
      <c r="F36" s="118">
        <f>SUM(F28:F35)</f>
        <v>0</v>
      </c>
    </row>
    <row r="37" spans="1:6" ht="9" customHeight="1" x14ac:dyDescent="0.25">
      <c r="A37" s="85"/>
      <c r="B37" s="83"/>
      <c r="C37" s="85"/>
      <c r="D37" s="87"/>
      <c r="E37" s="83"/>
      <c r="F37" s="83"/>
    </row>
    <row r="38" spans="1:6" ht="14.5" x14ac:dyDescent="0.35">
      <c r="A38" s="114" t="s">
        <v>96</v>
      </c>
      <c r="B38" s="111" t="s">
        <v>66</v>
      </c>
      <c r="C38" s="111" t="s">
        <v>67</v>
      </c>
      <c r="D38" s="112" t="s">
        <v>68</v>
      </c>
      <c r="E38" s="111" t="s">
        <v>69</v>
      </c>
      <c r="F38" s="111" t="s">
        <v>70</v>
      </c>
    </row>
    <row r="39" spans="1:6" ht="14" x14ac:dyDescent="0.3">
      <c r="A39" s="115" t="s">
        <v>97</v>
      </c>
      <c r="B39" s="83">
        <v>1.03</v>
      </c>
      <c r="C39" s="85" t="s">
        <v>75</v>
      </c>
      <c r="D39" s="139"/>
      <c r="E39" s="83">
        <v>180</v>
      </c>
      <c r="F39" s="84" t="str">
        <f>IF(D39=0,"$0.00",IF((B39*D39)&gt;E39,B39*D39,E39))</f>
        <v>$0.00</v>
      </c>
    </row>
    <row r="40" spans="1:6" ht="14" x14ac:dyDescent="0.3">
      <c r="A40" s="115" t="s">
        <v>98</v>
      </c>
      <c r="B40" s="83">
        <v>1.03</v>
      </c>
      <c r="C40" s="85" t="s">
        <v>75</v>
      </c>
      <c r="D40" s="140"/>
      <c r="E40" s="83">
        <v>180</v>
      </c>
      <c r="F40" s="84" t="str">
        <f>IF(D40=0,"$0.00",IF((B40*D40)&gt;E40,B40*D40,E40))</f>
        <v>$0.00</v>
      </c>
    </row>
    <row r="41" spans="1:6" ht="14" x14ac:dyDescent="0.3">
      <c r="A41" s="115" t="s">
        <v>99</v>
      </c>
      <c r="B41" s="83">
        <v>1.03</v>
      </c>
      <c r="C41" s="85" t="s">
        <v>75</v>
      </c>
      <c r="D41" s="140"/>
      <c r="E41" s="83">
        <v>180</v>
      </c>
      <c r="F41" s="84" t="str">
        <f>IF(D41=0,"$0.00",IF((B41*D41)&gt;E41,B41*D41,E41))</f>
        <v>$0.00</v>
      </c>
    </row>
    <row r="42" spans="1:6" ht="14" x14ac:dyDescent="0.3">
      <c r="A42" s="115" t="s">
        <v>100</v>
      </c>
      <c r="B42" s="83">
        <v>0.26</v>
      </c>
      <c r="C42" s="85" t="s">
        <v>90</v>
      </c>
      <c r="D42" s="140"/>
      <c r="E42" s="105">
        <v>50</v>
      </c>
      <c r="F42" s="84" t="str">
        <f>IF(D42=0,"$0.00",IF((B42*D42)&gt;E42,B42*D42,E42))</f>
        <v>$0.00</v>
      </c>
    </row>
    <row r="43" spans="1:6" ht="14.5" thickBot="1" x14ac:dyDescent="0.35">
      <c r="A43" s="115" t="s">
        <v>101</v>
      </c>
      <c r="B43" s="83">
        <v>2.69</v>
      </c>
      <c r="C43" s="85" t="s">
        <v>72</v>
      </c>
      <c r="D43" s="140"/>
      <c r="E43" s="83">
        <v>0</v>
      </c>
      <c r="F43" s="86" t="str">
        <f>IF(D43=0,"$0.00",IF((B43*D43)&gt;E43,B43*D43,E43))</f>
        <v>$0.00</v>
      </c>
    </row>
    <row r="44" spans="1:6" ht="14.5" x14ac:dyDescent="0.35">
      <c r="A44" s="117" t="s">
        <v>102</v>
      </c>
      <c r="B44" s="108"/>
      <c r="C44" s="109"/>
      <c r="D44" s="110"/>
      <c r="E44" s="108"/>
      <c r="F44" s="118">
        <f>SUM(F39:F43)</f>
        <v>0</v>
      </c>
    </row>
    <row r="45" spans="1:6" ht="9" customHeight="1" x14ac:dyDescent="0.35">
      <c r="A45" s="117"/>
      <c r="B45" s="108"/>
      <c r="C45" s="109"/>
      <c r="D45" s="110"/>
      <c r="E45" s="108"/>
      <c r="F45" s="118"/>
    </row>
    <row r="46" spans="1:6" ht="14.5" x14ac:dyDescent="0.35">
      <c r="A46" s="114" t="s">
        <v>103</v>
      </c>
      <c r="B46" s="111" t="s">
        <v>66</v>
      </c>
      <c r="C46" s="111" t="s">
        <v>67</v>
      </c>
      <c r="D46" s="112" t="s">
        <v>68</v>
      </c>
      <c r="E46" s="111" t="s">
        <v>69</v>
      </c>
      <c r="F46" s="111" t="s">
        <v>70</v>
      </c>
    </row>
    <row r="47" spans="1:6" ht="14" x14ac:dyDescent="0.3">
      <c r="A47" s="115" t="s">
        <v>104</v>
      </c>
      <c r="B47" s="83">
        <v>0.35</v>
      </c>
      <c r="C47" s="85" t="s">
        <v>75</v>
      </c>
      <c r="D47" s="88">
        <f>D48+D49+D50+D51+D52</f>
        <v>0</v>
      </c>
      <c r="E47" s="83">
        <v>90</v>
      </c>
      <c r="F47" s="89" t="str">
        <f t="shared" ref="F47" si="3">IF(D47=0,"$0.00",IF((B47*D47)&gt;E47,B47*D47,E47))</f>
        <v>$0.00</v>
      </c>
    </row>
    <row r="48" spans="1:6" ht="14" x14ac:dyDescent="0.3">
      <c r="A48" s="119" t="s">
        <v>105</v>
      </c>
      <c r="B48" s="105"/>
      <c r="C48" s="85" t="s">
        <v>75</v>
      </c>
      <c r="D48" s="139"/>
      <c r="E48" s="83"/>
      <c r="F48" s="130"/>
    </row>
    <row r="49" spans="1:6" ht="14" x14ac:dyDescent="0.3">
      <c r="A49" s="119" t="s">
        <v>106</v>
      </c>
      <c r="B49" s="105"/>
      <c r="C49" s="85" t="s">
        <v>75</v>
      </c>
      <c r="D49" s="139"/>
      <c r="E49" s="83"/>
      <c r="F49" s="130"/>
    </row>
    <row r="50" spans="1:6" ht="14" x14ac:dyDescent="0.3">
      <c r="A50" s="119" t="s">
        <v>107</v>
      </c>
      <c r="B50" s="105"/>
      <c r="C50" s="85" t="s">
        <v>75</v>
      </c>
      <c r="D50" s="139"/>
      <c r="E50" s="83"/>
      <c r="F50" s="130"/>
    </row>
    <row r="51" spans="1:6" ht="14" x14ac:dyDescent="0.3">
      <c r="A51" s="119" t="s">
        <v>108</v>
      </c>
      <c r="B51" s="105"/>
      <c r="C51" s="85" t="s">
        <v>75</v>
      </c>
      <c r="D51" s="139"/>
      <c r="E51" s="83"/>
      <c r="F51" s="130"/>
    </row>
    <row r="52" spans="1:6" ht="14" x14ac:dyDescent="0.3">
      <c r="A52" s="119" t="s">
        <v>109</v>
      </c>
      <c r="B52" s="105"/>
      <c r="C52" s="85" t="s">
        <v>75</v>
      </c>
      <c r="D52" s="139"/>
      <c r="E52" s="83"/>
      <c r="F52" s="130"/>
    </row>
    <row r="53" spans="1:6" ht="14" x14ac:dyDescent="0.3">
      <c r="A53" s="115" t="s">
        <v>110</v>
      </c>
      <c r="B53" s="83">
        <v>1</v>
      </c>
      <c r="C53" s="85" t="s">
        <v>75</v>
      </c>
      <c r="D53" s="88">
        <f>D54+D55+D56+D57+D58</f>
        <v>0</v>
      </c>
      <c r="E53" s="83">
        <v>150</v>
      </c>
      <c r="F53" s="89" t="str">
        <f t="shared" ref="F53" si="4">IF(D53=0,"$0.00",IF((B53*D53)&gt;E53,B53*D53,E53))</f>
        <v>$0.00</v>
      </c>
    </row>
    <row r="54" spans="1:6" ht="14" x14ac:dyDescent="0.3">
      <c r="A54" s="119" t="s">
        <v>105</v>
      </c>
      <c r="B54" s="83"/>
      <c r="C54" s="85" t="s">
        <v>75</v>
      </c>
      <c r="D54" s="139"/>
      <c r="E54" s="83"/>
      <c r="F54" s="130"/>
    </row>
    <row r="55" spans="1:6" ht="14" x14ac:dyDescent="0.3">
      <c r="A55" s="119" t="s">
        <v>106</v>
      </c>
      <c r="B55" s="83"/>
      <c r="C55" s="85" t="s">
        <v>75</v>
      </c>
      <c r="D55" s="139"/>
      <c r="E55" s="83"/>
      <c r="F55" s="130"/>
    </row>
    <row r="56" spans="1:6" ht="14" x14ac:dyDescent="0.3">
      <c r="A56" s="119" t="s">
        <v>107</v>
      </c>
      <c r="B56" s="83"/>
      <c r="C56" s="85" t="s">
        <v>75</v>
      </c>
      <c r="D56" s="139"/>
      <c r="E56" s="83"/>
      <c r="F56" s="130"/>
    </row>
    <row r="57" spans="1:6" ht="14" x14ac:dyDescent="0.3">
      <c r="A57" s="119" t="s">
        <v>108</v>
      </c>
      <c r="B57" s="83"/>
      <c r="C57" s="85" t="s">
        <v>75</v>
      </c>
      <c r="D57" s="139"/>
      <c r="E57" s="83"/>
      <c r="F57" s="130"/>
    </row>
    <row r="58" spans="1:6" ht="14" x14ac:dyDescent="0.3">
      <c r="A58" s="119" t="s">
        <v>109</v>
      </c>
      <c r="B58" s="83"/>
      <c r="C58" s="85" t="s">
        <v>75</v>
      </c>
      <c r="D58" s="140"/>
      <c r="E58" s="83"/>
      <c r="F58" s="130"/>
    </row>
    <row r="59" spans="1:6" ht="9" customHeight="1" x14ac:dyDescent="0.3">
      <c r="A59" s="119"/>
      <c r="B59" s="83"/>
      <c r="C59" s="85"/>
      <c r="D59" s="113"/>
      <c r="E59" s="83"/>
      <c r="F59" s="130"/>
    </row>
    <row r="60" spans="1:6" ht="9" customHeight="1" x14ac:dyDescent="0.3">
      <c r="A60" s="119"/>
      <c r="B60" s="83"/>
      <c r="C60" s="85"/>
      <c r="D60" s="113"/>
      <c r="E60" s="83"/>
      <c r="F60" s="130"/>
    </row>
    <row r="61" spans="1:6" ht="9" customHeight="1" x14ac:dyDescent="0.3">
      <c r="A61" s="119"/>
      <c r="B61" s="83"/>
      <c r="C61" s="85"/>
      <c r="D61" s="113"/>
      <c r="E61" s="83"/>
      <c r="F61" s="130"/>
    </row>
    <row r="62" spans="1:6" ht="14.5" x14ac:dyDescent="0.35">
      <c r="A62" s="114" t="s">
        <v>111</v>
      </c>
      <c r="B62" s="111" t="s">
        <v>66</v>
      </c>
      <c r="C62" s="111" t="s">
        <v>67</v>
      </c>
      <c r="D62" s="112" t="s">
        <v>68</v>
      </c>
      <c r="E62" s="111" t="s">
        <v>69</v>
      </c>
      <c r="F62" s="111" t="s">
        <v>70</v>
      </c>
    </row>
    <row r="63" spans="1:6" ht="14" x14ac:dyDescent="0.3">
      <c r="A63" s="115" t="s">
        <v>112</v>
      </c>
      <c r="B63" s="83">
        <v>0.71</v>
      </c>
      <c r="C63" s="85" t="s">
        <v>75</v>
      </c>
      <c r="D63" s="88">
        <f>D64+D65+D66+D67+D68</f>
        <v>0</v>
      </c>
      <c r="E63" s="83">
        <v>90</v>
      </c>
      <c r="F63" s="89" t="str">
        <f t="shared" ref="F63" si="5">IF(D63=0,"$0.00",IF((B63*D63)&gt;E63,B63*D63,E63))</f>
        <v>$0.00</v>
      </c>
    </row>
    <row r="64" spans="1:6" ht="14" x14ac:dyDescent="0.3">
      <c r="A64" s="119" t="s">
        <v>105</v>
      </c>
      <c r="B64" s="83"/>
      <c r="C64" s="85" t="s">
        <v>75</v>
      </c>
      <c r="D64" s="139"/>
      <c r="E64" s="83"/>
      <c r="F64" s="130"/>
    </row>
    <row r="65" spans="1:8" ht="14" x14ac:dyDescent="0.3">
      <c r="A65" s="119" t="s">
        <v>106</v>
      </c>
      <c r="B65" s="83"/>
      <c r="C65" s="85" t="s">
        <v>75</v>
      </c>
      <c r="D65" s="139"/>
      <c r="E65" s="83"/>
      <c r="F65" s="130"/>
    </row>
    <row r="66" spans="1:8" ht="14" x14ac:dyDescent="0.3">
      <c r="A66" s="119" t="s">
        <v>107</v>
      </c>
      <c r="B66" s="83"/>
      <c r="C66" s="85" t="s">
        <v>75</v>
      </c>
      <c r="D66" s="139"/>
      <c r="E66" s="83"/>
      <c r="F66" s="130"/>
    </row>
    <row r="67" spans="1:8" ht="14" x14ac:dyDescent="0.3">
      <c r="A67" s="119" t="s">
        <v>108</v>
      </c>
      <c r="B67" s="83"/>
      <c r="C67" s="85" t="s">
        <v>75</v>
      </c>
      <c r="D67" s="139"/>
      <c r="E67" s="83"/>
      <c r="F67" s="130"/>
    </row>
    <row r="68" spans="1:8" ht="14" x14ac:dyDescent="0.3">
      <c r="A68" s="119" t="s">
        <v>109</v>
      </c>
      <c r="B68" s="83"/>
      <c r="C68" s="85" t="s">
        <v>75</v>
      </c>
      <c r="D68" s="139"/>
      <c r="E68" s="83"/>
      <c r="F68" s="130"/>
    </row>
    <row r="69" spans="1:8" ht="14.5" x14ac:dyDescent="0.35">
      <c r="A69" s="117" t="s">
        <v>113</v>
      </c>
      <c r="B69" s="83"/>
      <c r="C69" s="85"/>
      <c r="D69" s="87"/>
      <c r="E69" s="83"/>
      <c r="F69" s="118">
        <f>SUM(F47:F68)</f>
        <v>0</v>
      </c>
    </row>
    <row r="70" spans="1:8" ht="9" customHeight="1" x14ac:dyDescent="0.35">
      <c r="A70" s="117"/>
      <c r="B70" s="83"/>
      <c r="C70" s="85"/>
      <c r="D70" s="87"/>
      <c r="E70" s="83"/>
      <c r="F70" s="118"/>
    </row>
    <row r="71" spans="1:8" ht="14.5" x14ac:dyDescent="0.35">
      <c r="A71" s="120" t="s">
        <v>114</v>
      </c>
      <c r="B71" s="111" t="s">
        <v>66</v>
      </c>
      <c r="C71" s="111" t="s">
        <v>67</v>
      </c>
      <c r="D71" s="111" t="s">
        <v>68</v>
      </c>
      <c r="E71" s="111" t="s">
        <v>69</v>
      </c>
      <c r="F71" s="111" t="s">
        <v>70</v>
      </c>
    </row>
    <row r="72" spans="1:8" ht="14" x14ac:dyDescent="0.3">
      <c r="A72" s="121" t="s">
        <v>115</v>
      </c>
      <c r="B72" s="83">
        <v>110.72</v>
      </c>
      <c r="C72" s="85" t="s">
        <v>72</v>
      </c>
      <c r="D72" s="88">
        <f>D73+D74</f>
        <v>0</v>
      </c>
      <c r="E72" s="83">
        <v>0</v>
      </c>
      <c r="F72" s="89" t="str">
        <f t="shared" ref="F72:F88" si="6">IF(D72=0,"$0.00",IF((B72*D72)&gt;E72,B72*D72,E72))</f>
        <v>$0.00</v>
      </c>
    </row>
    <row r="73" spans="1:8" ht="14" x14ac:dyDescent="0.3">
      <c r="A73" s="119" t="s">
        <v>116</v>
      </c>
      <c r="B73" s="83"/>
      <c r="C73" s="85" t="s">
        <v>72</v>
      </c>
      <c r="D73" s="139"/>
      <c r="E73" s="83"/>
      <c r="F73" s="130"/>
    </row>
    <row r="74" spans="1:8" ht="14" x14ac:dyDescent="0.3">
      <c r="A74" s="119" t="s">
        <v>117</v>
      </c>
      <c r="B74" s="83"/>
      <c r="C74" s="85" t="s">
        <v>72</v>
      </c>
      <c r="D74" s="139"/>
      <c r="E74" s="83"/>
      <c r="F74" s="130"/>
    </row>
    <row r="75" spans="1:8" ht="14" x14ac:dyDescent="0.3">
      <c r="A75" s="121" t="s">
        <v>118</v>
      </c>
      <c r="B75" s="83">
        <v>3.46</v>
      </c>
      <c r="C75" s="85" t="s">
        <v>75</v>
      </c>
      <c r="D75" s="88">
        <f>D76+D77+D78+D79+D80+D81</f>
        <v>0</v>
      </c>
      <c r="E75" s="83">
        <v>240</v>
      </c>
      <c r="F75" s="89" t="str">
        <f t="shared" si="6"/>
        <v>$0.00</v>
      </c>
    </row>
    <row r="76" spans="1:8" ht="14" x14ac:dyDescent="0.3">
      <c r="A76" s="119" t="s">
        <v>116</v>
      </c>
      <c r="B76" s="83"/>
      <c r="C76" s="85" t="s">
        <v>75</v>
      </c>
      <c r="D76" s="139"/>
      <c r="E76" s="83"/>
      <c r="F76" s="130"/>
    </row>
    <row r="77" spans="1:8" ht="14" x14ac:dyDescent="0.3">
      <c r="A77" s="119" t="s">
        <v>119</v>
      </c>
      <c r="B77" s="83"/>
      <c r="C77" s="85" t="s">
        <v>75</v>
      </c>
      <c r="D77" s="140"/>
      <c r="E77" s="83"/>
      <c r="F77" s="130"/>
    </row>
    <row r="78" spans="1:8" ht="14" x14ac:dyDescent="0.3">
      <c r="A78" s="119" t="s">
        <v>120</v>
      </c>
      <c r="B78" s="83"/>
      <c r="C78" s="85" t="s">
        <v>75</v>
      </c>
      <c r="D78" s="140"/>
      <c r="E78" s="83"/>
      <c r="F78" s="130"/>
    </row>
    <row r="79" spans="1:8" ht="14" x14ac:dyDescent="0.3">
      <c r="A79" s="119" t="s">
        <v>121</v>
      </c>
      <c r="B79" s="83"/>
      <c r="C79" s="85" t="s">
        <v>75</v>
      </c>
      <c r="D79" s="140"/>
      <c r="E79" s="83"/>
      <c r="F79" s="130"/>
      <c r="H79" s="172"/>
    </row>
    <row r="80" spans="1:8" ht="14" x14ac:dyDescent="0.3">
      <c r="A80" s="119" t="s">
        <v>122</v>
      </c>
      <c r="B80" s="83"/>
      <c r="C80" s="85" t="s">
        <v>75</v>
      </c>
      <c r="D80" s="140"/>
      <c r="E80" s="83"/>
      <c r="F80" s="130"/>
      <c r="H80" s="172"/>
    </row>
    <row r="81" spans="1:8" ht="14" x14ac:dyDescent="0.3">
      <c r="A81" s="119" t="s">
        <v>123</v>
      </c>
      <c r="B81" s="83"/>
      <c r="C81" s="85" t="s">
        <v>75</v>
      </c>
      <c r="D81" s="140"/>
      <c r="E81" s="83"/>
      <c r="F81" s="130"/>
      <c r="H81" s="172"/>
    </row>
    <row r="82" spans="1:8" ht="14" x14ac:dyDescent="0.3">
      <c r="A82" s="121" t="s">
        <v>124</v>
      </c>
      <c r="B82" s="83">
        <v>69.28</v>
      </c>
      <c r="C82" s="85" t="s">
        <v>72</v>
      </c>
      <c r="D82" s="140"/>
      <c r="E82" s="83">
        <v>240</v>
      </c>
      <c r="F82" s="89" t="str">
        <f t="shared" si="6"/>
        <v>$0.00</v>
      </c>
    </row>
    <row r="83" spans="1:8" ht="14" x14ac:dyDescent="0.3">
      <c r="A83" s="121" t="s">
        <v>125</v>
      </c>
      <c r="B83" s="83">
        <v>1.9</v>
      </c>
      <c r="C83" s="85" t="s">
        <v>75</v>
      </c>
      <c r="D83" s="139"/>
      <c r="E83" s="83">
        <v>240</v>
      </c>
      <c r="F83" s="89" t="str">
        <f t="shared" si="6"/>
        <v>$0.00</v>
      </c>
    </row>
    <row r="84" spans="1:8" ht="14" x14ac:dyDescent="0.3">
      <c r="A84" s="121" t="s">
        <v>126</v>
      </c>
      <c r="B84" s="83">
        <v>75.709999999999994</v>
      </c>
      <c r="C84" s="85" t="s">
        <v>72</v>
      </c>
      <c r="D84" s="139"/>
      <c r="E84" s="83">
        <v>240</v>
      </c>
      <c r="F84" s="89" t="str">
        <f t="shared" si="6"/>
        <v>$0.00</v>
      </c>
    </row>
    <row r="85" spans="1:8" ht="14" x14ac:dyDescent="0.3">
      <c r="A85" s="121" t="s">
        <v>94</v>
      </c>
      <c r="B85" s="83">
        <v>20.79</v>
      </c>
      <c r="C85" s="85" t="s">
        <v>82</v>
      </c>
      <c r="D85" s="90">
        <f>D86+D87</f>
        <v>0</v>
      </c>
      <c r="E85" s="83">
        <v>240</v>
      </c>
      <c r="F85" s="89" t="str">
        <f t="shared" si="6"/>
        <v>$0.00</v>
      </c>
    </row>
    <row r="86" spans="1:8" ht="14" x14ac:dyDescent="0.3">
      <c r="A86" s="119" t="s">
        <v>116</v>
      </c>
      <c r="B86" s="83"/>
      <c r="C86" s="85" t="s">
        <v>82</v>
      </c>
      <c r="D86" s="140"/>
      <c r="E86" s="83"/>
      <c r="F86" s="130"/>
    </row>
    <row r="87" spans="1:8" ht="14" x14ac:dyDescent="0.3">
      <c r="A87" s="119" t="s">
        <v>117</v>
      </c>
      <c r="B87" s="83"/>
      <c r="C87" s="85" t="s">
        <v>82</v>
      </c>
      <c r="D87" s="140"/>
      <c r="E87" s="83"/>
      <c r="F87" s="130"/>
    </row>
    <row r="88" spans="1:8" ht="14" x14ac:dyDescent="0.3">
      <c r="A88" s="121" t="s">
        <v>127</v>
      </c>
      <c r="B88" s="83">
        <v>2.4900000000000002</v>
      </c>
      <c r="C88" s="85" t="s">
        <v>75</v>
      </c>
      <c r="D88" s="90">
        <f>D89+D90</f>
        <v>0</v>
      </c>
      <c r="E88" s="83">
        <v>180</v>
      </c>
      <c r="F88" s="89" t="str">
        <f t="shared" si="6"/>
        <v>$0.00</v>
      </c>
    </row>
    <row r="89" spans="1:8" ht="14" x14ac:dyDescent="0.3">
      <c r="A89" s="119" t="s">
        <v>116</v>
      </c>
      <c r="B89" s="83"/>
      <c r="C89" s="85" t="s">
        <v>75</v>
      </c>
      <c r="D89" s="140"/>
      <c r="E89" s="83"/>
      <c r="F89" s="130"/>
    </row>
    <row r="90" spans="1:8" ht="14.5" thickBot="1" x14ac:dyDescent="0.35">
      <c r="A90" s="119" t="s">
        <v>117</v>
      </c>
      <c r="B90" s="83"/>
      <c r="C90" s="85" t="s">
        <v>75</v>
      </c>
      <c r="D90" s="140"/>
      <c r="E90" s="83"/>
      <c r="F90" s="131"/>
    </row>
    <row r="91" spans="1:8" ht="14.5" x14ac:dyDescent="0.35">
      <c r="A91" s="117" t="s">
        <v>128</v>
      </c>
      <c r="B91" s="83"/>
      <c r="C91" s="85"/>
      <c r="E91" s="83"/>
      <c r="F91" s="122">
        <f>SUM(F72:F90)</f>
        <v>0</v>
      </c>
    </row>
    <row r="92" spans="1:8" ht="9" customHeight="1" x14ac:dyDescent="0.25">
      <c r="A92" s="85"/>
      <c r="B92" s="83"/>
      <c r="C92" s="85"/>
      <c r="E92" s="83"/>
      <c r="F92" s="83"/>
    </row>
    <row r="93" spans="1:8" ht="14.5" x14ac:dyDescent="0.35">
      <c r="A93" s="120" t="s">
        <v>129</v>
      </c>
      <c r="B93" s="111" t="s">
        <v>66</v>
      </c>
      <c r="C93" s="111" t="s">
        <v>67</v>
      </c>
      <c r="D93" s="111" t="s">
        <v>68</v>
      </c>
      <c r="E93" s="111" t="s">
        <v>69</v>
      </c>
      <c r="F93" s="111" t="s">
        <v>70</v>
      </c>
    </row>
    <row r="94" spans="1:8" ht="14" x14ac:dyDescent="0.3">
      <c r="A94" s="123" t="s">
        <v>130</v>
      </c>
      <c r="B94" s="91">
        <v>205</v>
      </c>
      <c r="C94" s="87" t="s">
        <v>72</v>
      </c>
      <c r="D94" s="139">
        <v>0</v>
      </c>
      <c r="E94" s="92">
        <v>0</v>
      </c>
      <c r="F94" s="89" t="str">
        <f t="shared" ref="F94:F117" si="7">IF(D94=0,"$0.00",IF((B94*D94)&gt;E94,B94*D94,E94))</f>
        <v>$0.00</v>
      </c>
    </row>
    <row r="95" spans="1:8" ht="14" x14ac:dyDescent="0.3">
      <c r="A95" s="124" t="s">
        <v>131</v>
      </c>
      <c r="B95" s="91">
        <f>0.0411*B94</f>
        <v>8.4254999999999995</v>
      </c>
      <c r="C95" s="87" t="s">
        <v>72</v>
      </c>
      <c r="D95" s="88">
        <f>D94</f>
        <v>0</v>
      </c>
      <c r="E95" s="92">
        <v>0</v>
      </c>
      <c r="F95" s="89" t="str">
        <f t="shared" si="7"/>
        <v>$0.00</v>
      </c>
    </row>
    <row r="96" spans="1:8" ht="14" x14ac:dyDescent="0.3">
      <c r="A96" s="124" t="s">
        <v>132</v>
      </c>
      <c r="B96" s="91">
        <f>0.029*B94</f>
        <v>5.9450000000000003</v>
      </c>
      <c r="C96" s="87" t="s">
        <v>72</v>
      </c>
      <c r="D96" s="88">
        <f>D94</f>
        <v>0</v>
      </c>
      <c r="E96" s="92">
        <v>0</v>
      </c>
      <c r="F96" s="89" t="str">
        <f t="shared" si="7"/>
        <v>$0.00</v>
      </c>
    </row>
    <row r="97" spans="1:6" ht="14" x14ac:dyDescent="0.3">
      <c r="A97" s="123" t="s">
        <v>133</v>
      </c>
      <c r="B97" s="91">
        <v>225</v>
      </c>
      <c r="C97" s="87" t="s">
        <v>72</v>
      </c>
      <c r="D97" s="139"/>
      <c r="E97" s="92">
        <v>0</v>
      </c>
      <c r="F97" s="89" t="str">
        <f t="shared" si="7"/>
        <v>$0.00</v>
      </c>
    </row>
    <row r="98" spans="1:6" ht="14" x14ac:dyDescent="0.3">
      <c r="A98" s="124" t="s">
        <v>131</v>
      </c>
      <c r="B98" s="91">
        <f>0.0411*B97</f>
        <v>9.2474999999999987</v>
      </c>
      <c r="C98" s="87" t="s">
        <v>72</v>
      </c>
      <c r="D98" s="88">
        <f>D97</f>
        <v>0</v>
      </c>
      <c r="E98" s="92">
        <v>0</v>
      </c>
      <c r="F98" s="89" t="str">
        <f t="shared" si="7"/>
        <v>$0.00</v>
      </c>
    </row>
    <row r="99" spans="1:6" ht="14" x14ac:dyDescent="0.3">
      <c r="A99" s="124" t="s">
        <v>132</v>
      </c>
      <c r="B99" s="91">
        <f>0.029*B97</f>
        <v>6.5250000000000004</v>
      </c>
      <c r="C99" s="87" t="s">
        <v>72</v>
      </c>
      <c r="D99" s="88">
        <f>D97</f>
        <v>0</v>
      </c>
      <c r="E99" s="92">
        <v>0</v>
      </c>
      <c r="F99" s="89" t="str">
        <f t="shared" si="7"/>
        <v>$0.00</v>
      </c>
    </row>
    <row r="100" spans="1:6" ht="14" x14ac:dyDescent="0.3">
      <c r="A100" s="123" t="s">
        <v>134</v>
      </c>
      <c r="B100" s="91">
        <v>315</v>
      </c>
      <c r="C100" s="87" t="s">
        <v>72</v>
      </c>
      <c r="D100" s="139"/>
      <c r="E100" s="92">
        <v>0</v>
      </c>
      <c r="F100" s="89" t="str">
        <f t="shared" si="7"/>
        <v>$0.00</v>
      </c>
    </row>
    <row r="101" spans="1:6" ht="14" x14ac:dyDescent="0.3">
      <c r="A101" s="124" t="s">
        <v>131</v>
      </c>
      <c r="B101" s="91">
        <f>0.0411*B100</f>
        <v>12.946499999999999</v>
      </c>
      <c r="C101" s="87" t="s">
        <v>72</v>
      </c>
      <c r="D101" s="88">
        <f>D100</f>
        <v>0</v>
      </c>
      <c r="E101" s="92">
        <v>0</v>
      </c>
      <c r="F101" s="89" t="str">
        <f t="shared" si="7"/>
        <v>$0.00</v>
      </c>
    </row>
    <row r="102" spans="1:6" ht="14" x14ac:dyDescent="0.3">
      <c r="A102" s="124" t="s">
        <v>132</v>
      </c>
      <c r="B102" s="91">
        <f>0.029*B100</f>
        <v>9.1349999999999998</v>
      </c>
      <c r="C102" s="87" t="s">
        <v>72</v>
      </c>
      <c r="D102" s="88">
        <f>D100</f>
        <v>0</v>
      </c>
      <c r="E102" s="92">
        <v>0</v>
      </c>
      <c r="F102" s="89" t="str">
        <f t="shared" si="7"/>
        <v>$0.00</v>
      </c>
    </row>
    <row r="103" spans="1:6" ht="14" x14ac:dyDescent="0.3">
      <c r="A103" s="123" t="s">
        <v>135</v>
      </c>
      <c r="B103" s="91">
        <v>420</v>
      </c>
      <c r="C103" s="87" t="s">
        <v>72</v>
      </c>
      <c r="D103" s="139"/>
      <c r="E103" s="92">
        <v>0</v>
      </c>
      <c r="F103" s="89" t="str">
        <f t="shared" si="7"/>
        <v>$0.00</v>
      </c>
    </row>
    <row r="104" spans="1:6" ht="14" x14ac:dyDescent="0.3">
      <c r="A104" s="124" t="s">
        <v>131</v>
      </c>
      <c r="B104" s="91">
        <f>0.0411*B103</f>
        <v>17.262</v>
      </c>
      <c r="C104" s="87" t="s">
        <v>72</v>
      </c>
      <c r="D104" s="88">
        <f>D103</f>
        <v>0</v>
      </c>
      <c r="E104" s="92">
        <v>0</v>
      </c>
      <c r="F104" s="89" t="str">
        <f t="shared" si="7"/>
        <v>$0.00</v>
      </c>
    </row>
    <row r="105" spans="1:6" ht="14" x14ac:dyDescent="0.3">
      <c r="A105" s="124" t="s">
        <v>132</v>
      </c>
      <c r="B105" s="91">
        <f>0.029*B103</f>
        <v>12.180000000000001</v>
      </c>
      <c r="C105" s="87" t="s">
        <v>72</v>
      </c>
      <c r="D105" s="88">
        <f>D103</f>
        <v>0</v>
      </c>
      <c r="E105" s="92">
        <v>0</v>
      </c>
      <c r="F105" s="89" t="str">
        <f t="shared" si="7"/>
        <v>$0.00</v>
      </c>
    </row>
    <row r="106" spans="1:6" ht="14" x14ac:dyDescent="0.3">
      <c r="A106" s="123" t="s">
        <v>136</v>
      </c>
      <c r="B106" s="91">
        <v>540</v>
      </c>
      <c r="C106" s="87" t="s">
        <v>72</v>
      </c>
      <c r="D106" s="139"/>
      <c r="E106" s="92">
        <v>0</v>
      </c>
      <c r="F106" s="89" t="str">
        <f t="shared" si="7"/>
        <v>$0.00</v>
      </c>
    </row>
    <row r="107" spans="1:6" ht="14" x14ac:dyDescent="0.3">
      <c r="A107" s="124" t="s">
        <v>131</v>
      </c>
      <c r="B107" s="91">
        <f>0.0411*B106</f>
        <v>22.193999999999999</v>
      </c>
      <c r="C107" s="87" t="s">
        <v>72</v>
      </c>
      <c r="D107" s="88">
        <f>D106</f>
        <v>0</v>
      </c>
      <c r="E107" s="92">
        <v>0</v>
      </c>
      <c r="F107" s="89" t="str">
        <f t="shared" si="7"/>
        <v>$0.00</v>
      </c>
    </row>
    <row r="108" spans="1:6" ht="14" x14ac:dyDescent="0.3">
      <c r="A108" s="124" t="s">
        <v>132</v>
      </c>
      <c r="B108" s="91">
        <f>0.029*B106</f>
        <v>15.66</v>
      </c>
      <c r="C108" s="87" t="s">
        <v>72</v>
      </c>
      <c r="D108" s="88">
        <f>D106</f>
        <v>0</v>
      </c>
      <c r="E108" s="92">
        <v>0</v>
      </c>
      <c r="F108" s="89" t="str">
        <f t="shared" si="7"/>
        <v>$0.00</v>
      </c>
    </row>
    <row r="109" spans="1:6" ht="14" x14ac:dyDescent="0.3">
      <c r="A109" s="123" t="s">
        <v>137</v>
      </c>
      <c r="B109" s="91">
        <v>280</v>
      </c>
      <c r="C109" s="87" t="s">
        <v>72</v>
      </c>
      <c r="D109" s="139"/>
      <c r="E109" s="92">
        <v>0</v>
      </c>
      <c r="F109" s="89" t="str">
        <f t="shared" si="7"/>
        <v>$0.00</v>
      </c>
    </row>
    <row r="110" spans="1:6" ht="14" x14ac:dyDescent="0.3">
      <c r="A110" s="124" t="s">
        <v>131</v>
      </c>
      <c r="B110" s="91">
        <f>0.0411*B109</f>
        <v>11.507999999999999</v>
      </c>
      <c r="C110" s="87" t="s">
        <v>72</v>
      </c>
      <c r="D110" s="88">
        <f>D109</f>
        <v>0</v>
      </c>
      <c r="E110" s="92">
        <v>0</v>
      </c>
      <c r="F110" s="89" t="str">
        <f t="shared" si="7"/>
        <v>$0.00</v>
      </c>
    </row>
    <row r="111" spans="1:6" ht="14" x14ac:dyDescent="0.3">
      <c r="A111" s="124" t="s">
        <v>132</v>
      </c>
      <c r="B111" s="91">
        <f>0.029*B109</f>
        <v>8.120000000000001</v>
      </c>
      <c r="C111" s="87" t="s">
        <v>72</v>
      </c>
      <c r="D111" s="88">
        <f>D109</f>
        <v>0</v>
      </c>
      <c r="E111" s="92">
        <v>0</v>
      </c>
      <c r="F111" s="89" t="str">
        <f t="shared" si="7"/>
        <v>$0.00</v>
      </c>
    </row>
    <row r="112" spans="1:6" ht="14" x14ac:dyDescent="0.3">
      <c r="A112" s="123" t="s">
        <v>138</v>
      </c>
      <c r="B112" s="91">
        <v>290</v>
      </c>
      <c r="C112" s="87" t="s">
        <v>72</v>
      </c>
      <c r="D112" s="139"/>
      <c r="E112" s="92">
        <v>0</v>
      </c>
      <c r="F112" s="89" t="str">
        <f t="shared" si="7"/>
        <v>$0.00</v>
      </c>
    </row>
    <row r="113" spans="1:6" ht="14" x14ac:dyDescent="0.3">
      <c r="A113" s="124" t="s">
        <v>131</v>
      </c>
      <c r="B113" s="91">
        <f>0.0411*B112</f>
        <v>11.918999999999999</v>
      </c>
      <c r="C113" s="87" t="s">
        <v>72</v>
      </c>
      <c r="D113" s="88">
        <f>D112</f>
        <v>0</v>
      </c>
      <c r="E113" s="92">
        <v>0</v>
      </c>
      <c r="F113" s="89" t="str">
        <f t="shared" si="7"/>
        <v>$0.00</v>
      </c>
    </row>
    <row r="114" spans="1:6" ht="14" x14ac:dyDescent="0.3">
      <c r="A114" s="124" t="s">
        <v>132</v>
      </c>
      <c r="B114" s="91">
        <f>0.029*B112</f>
        <v>8.41</v>
      </c>
      <c r="C114" s="87" t="s">
        <v>72</v>
      </c>
      <c r="D114" s="88">
        <f>D112</f>
        <v>0</v>
      </c>
      <c r="E114" s="92">
        <v>0</v>
      </c>
      <c r="F114" s="89" t="str">
        <f t="shared" si="7"/>
        <v>$0.00</v>
      </c>
    </row>
    <row r="115" spans="1:6" ht="13.5" x14ac:dyDescent="0.3">
      <c r="A115" s="136" t="s">
        <v>139</v>
      </c>
      <c r="B115" s="91">
        <v>425</v>
      </c>
      <c r="C115" s="87" t="s">
        <v>72</v>
      </c>
      <c r="D115" s="139"/>
      <c r="E115" s="92">
        <v>0</v>
      </c>
      <c r="F115" s="89" t="str">
        <f t="shared" si="7"/>
        <v>$0.00</v>
      </c>
    </row>
    <row r="116" spans="1:6" ht="14" x14ac:dyDescent="0.3">
      <c r="A116" s="124" t="s">
        <v>131</v>
      </c>
      <c r="B116" s="91">
        <f>0.0411*B115</f>
        <v>17.467499999999998</v>
      </c>
      <c r="C116" s="87" t="s">
        <v>72</v>
      </c>
      <c r="D116" s="88">
        <f>D115</f>
        <v>0</v>
      </c>
      <c r="E116" s="92">
        <v>0</v>
      </c>
      <c r="F116" s="89" t="str">
        <f t="shared" si="7"/>
        <v>$0.00</v>
      </c>
    </row>
    <row r="117" spans="1:6" ht="14.5" thickBot="1" x14ac:dyDescent="0.35">
      <c r="A117" s="124" t="s">
        <v>132</v>
      </c>
      <c r="B117" s="91">
        <f>0.029*B115</f>
        <v>12.325000000000001</v>
      </c>
      <c r="C117" s="87" t="s">
        <v>72</v>
      </c>
      <c r="D117" s="88">
        <f>D115</f>
        <v>0</v>
      </c>
      <c r="E117" s="92">
        <v>0</v>
      </c>
      <c r="F117" s="86" t="str">
        <f t="shared" si="7"/>
        <v>$0.00</v>
      </c>
    </row>
    <row r="118" spans="1:6" ht="12" customHeight="1" x14ac:dyDescent="0.35">
      <c r="A118" s="117" t="s">
        <v>140</v>
      </c>
      <c r="F118" s="125">
        <f>SUM(F94:F117)</f>
        <v>0</v>
      </c>
    </row>
    <row r="119" spans="1:6" ht="9" customHeight="1" x14ac:dyDescent="0.25">
      <c r="A119" s="107"/>
      <c r="C119" s="85"/>
      <c r="E119" s="83"/>
      <c r="F119" s="83"/>
    </row>
    <row r="120" spans="1:6" ht="9" customHeight="1" x14ac:dyDescent="0.25">
      <c r="A120" s="107"/>
      <c r="C120" s="85"/>
      <c r="E120" s="83"/>
      <c r="F120" s="83"/>
    </row>
    <row r="121" spans="1:6" ht="9" customHeight="1" x14ac:dyDescent="0.25">
      <c r="A121" s="107"/>
      <c r="C121" s="85"/>
      <c r="E121" s="83"/>
      <c r="F121" s="83"/>
    </row>
    <row r="122" spans="1:6" ht="9" customHeight="1" x14ac:dyDescent="0.25">
      <c r="A122" s="107"/>
      <c r="C122" s="85"/>
      <c r="E122" s="83"/>
      <c r="F122" s="83"/>
    </row>
    <row r="123" spans="1:6" ht="9" customHeight="1" x14ac:dyDescent="0.25">
      <c r="A123" s="107"/>
      <c r="C123" s="85"/>
      <c r="E123" s="83"/>
      <c r="F123" s="83"/>
    </row>
    <row r="124" spans="1:6" ht="14" x14ac:dyDescent="0.35">
      <c r="A124" s="135" t="s">
        <v>141</v>
      </c>
      <c r="B124" s="111" t="s">
        <v>66</v>
      </c>
      <c r="C124" s="111" t="s">
        <v>67</v>
      </c>
      <c r="D124" s="111" t="s">
        <v>68</v>
      </c>
      <c r="E124" s="111" t="s">
        <v>69</v>
      </c>
      <c r="F124" s="111" t="s">
        <v>70</v>
      </c>
    </row>
    <row r="125" spans="1:6" ht="27" customHeight="1" x14ac:dyDescent="0.3">
      <c r="A125" s="247" t="s">
        <v>142</v>
      </c>
      <c r="B125" s="247"/>
      <c r="C125" s="247"/>
      <c r="D125" s="247"/>
      <c r="E125" s="247"/>
      <c r="F125" s="247"/>
    </row>
    <row r="126" spans="1:6" ht="14" x14ac:dyDescent="0.35">
      <c r="A126" s="248" t="s">
        <v>143</v>
      </c>
      <c r="B126" s="248"/>
      <c r="C126" s="248"/>
      <c r="D126" s="248"/>
      <c r="E126" s="248"/>
      <c r="F126" s="248"/>
    </row>
    <row r="127" spans="1:6" ht="9" customHeight="1" x14ac:dyDescent="0.35">
      <c r="A127" s="173"/>
      <c r="B127" s="109"/>
      <c r="C127" s="109"/>
      <c r="D127" s="109"/>
      <c r="E127" s="109"/>
      <c r="F127" s="109"/>
    </row>
    <row r="128" spans="1:6" ht="12.75" customHeight="1" x14ac:dyDescent="0.25">
      <c r="A128" s="126" t="s">
        <v>144</v>
      </c>
      <c r="B128" s="82"/>
      <c r="C128" s="93"/>
      <c r="D128" s="99"/>
      <c r="E128" s="82"/>
      <c r="F128" s="82"/>
    </row>
    <row r="129" spans="1:8" ht="14" x14ac:dyDescent="0.25">
      <c r="A129" s="127" t="s">
        <v>145</v>
      </c>
      <c r="B129" s="82">
        <v>4.54</v>
      </c>
      <c r="C129" s="93" t="s">
        <v>90</v>
      </c>
      <c r="D129" s="139"/>
      <c r="E129" s="94">
        <v>0</v>
      </c>
      <c r="F129" s="95" t="str">
        <f t="shared" ref="F129:F131" si="8">IF(D129=0,"$0.00",IF((B129*D129)&gt;E129,B129*D129,E129))</f>
        <v>$0.00</v>
      </c>
      <c r="H129" s="171"/>
    </row>
    <row r="130" spans="1:8" ht="14" x14ac:dyDescent="0.25">
      <c r="A130" s="128" t="s">
        <v>146</v>
      </c>
      <c r="B130" s="82">
        <v>2.2599999999999998</v>
      </c>
      <c r="C130" s="93" t="s">
        <v>90</v>
      </c>
      <c r="D130" s="140"/>
      <c r="E130" s="94">
        <v>0</v>
      </c>
      <c r="F130" s="95" t="str">
        <f t="shared" si="8"/>
        <v>$0.00</v>
      </c>
    </row>
    <row r="131" spans="1:8" ht="14" x14ac:dyDescent="0.25">
      <c r="A131" s="129" t="s">
        <v>147</v>
      </c>
      <c r="B131" s="82">
        <v>0.38</v>
      </c>
      <c r="C131" s="93" t="s">
        <v>72</v>
      </c>
      <c r="D131" s="140"/>
      <c r="E131" s="94">
        <v>0</v>
      </c>
      <c r="F131" s="95" t="str">
        <f t="shared" si="8"/>
        <v>$0.00</v>
      </c>
    </row>
    <row r="132" spans="1:8" ht="12.75" customHeight="1" x14ac:dyDescent="0.25">
      <c r="A132" s="126" t="s">
        <v>148</v>
      </c>
      <c r="B132" s="82"/>
      <c r="C132" s="93"/>
      <c r="D132" s="99"/>
      <c r="E132" s="82"/>
      <c r="F132" s="82"/>
    </row>
    <row r="133" spans="1:8" ht="14" x14ac:dyDescent="0.25">
      <c r="A133" s="127" t="s">
        <v>145</v>
      </c>
      <c r="B133" s="82">
        <v>27.24</v>
      </c>
      <c r="C133" s="93" t="s">
        <v>90</v>
      </c>
      <c r="D133" s="139"/>
      <c r="E133" s="94">
        <v>0</v>
      </c>
      <c r="F133" s="95" t="str">
        <f t="shared" ref="F133:F135" si="9">IF(D133=0,"$0.00",IF((B133*D133)&gt;E133,B133*D133,E133))</f>
        <v>$0.00</v>
      </c>
    </row>
    <row r="134" spans="1:8" ht="14" x14ac:dyDescent="0.25">
      <c r="A134" s="128" t="s">
        <v>146</v>
      </c>
      <c r="B134" s="82">
        <v>13.61</v>
      </c>
      <c r="C134" s="93" t="s">
        <v>90</v>
      </c>
      <c r="D134" s="140"/>
      <c r="E134" s="94">
        <v>0</v>
      </c>
      <c r="F134" s="95" t="str">
        <f t="shared" si="9"/>
        <v>$0.00</v>
      </c>
    </row>
    <row r="135" spans="1:8" ht="14" x14ac:dyDescent="0.25">
      <c r="A135" s="129" t="s">
        <v>147</v>
      </c>
      <c r="B135" s="82">
        <v>0.38</v>
      </c>
      <c r="C135" s="93" t="s">
        <v>72</v>
      </c>
      <c r="D135" s="140"/>
      <c r="E135" s="94">
        <v>0</v>
      </c>
      <c r="F135" s="95" t="str">
        <f t="shared" si="9"/>
        <v>$0.00</v>
      </c>
    </row>
    <row r="136" spans="1:8" ht="12.75" customHeight="1" x14ac:dyDescent="0.25">
      <c r="A136" s="126" t="s">
        <v>149</v>
      </c>
      <c r="B136" s="82"/>
      <c r="C136" s="93"/>
      <c r="D136" s="99"/>
      <c r="E136" s="82"/>
      <c r="F136" s="82"/>
    </row>
    <row r="137" spans="1:8" ht="14" x14ac:dyDescent="0.25">
      <c r="A137" s="127" t="s">
        <v>145</v>
      </c>
      <c r="B137" s="82">
        <v>60.54</v>
      </c>
      <c r="C137" s="96" t="s">
        <v>90</v>
      </c>
      <c r="D137" s="139"/>
      <c r="E137" s="94">
        <v>0</v>
      </c>
      <c r="F137" s="95" t="str">
        <f t="shared" ref="F137:F139" si="10">IF(D137=0,"$0.00",IF((B137*D137)&gt;E137,B137*D137,E137))</f>
        <v>$0.00</v>
      </c>
    </row>
    <row r="138" spans="1:8" ht="14" x14ac:dyDescent="0.25">
      <c r="A138" s="128" t="s">
        <v>146</v>
      </c>
      <c r="B138" s="82">
        <v>30.26</v>
      </c>
      <c r="C138" s="96" t="s">
        <v>90</v>
      </c>
      <c r="D138" s="140"/>
      <c r="E138" s="94">
        <v>0</v>
      </c>
      <c r="F138" s="95" t="str">
        <f t="shared" si="10"/>
        <v>$0.00</v>
      </c>
    </row>
    <row r="139" spans="1:8" ht="14.5" thickBot="1" x14ac:dyDescent="0.3">
      <c r="A139" s="129" t="s">
        <v>147</v>
      </c>
      <c r="B139" s="82">
        <v>7.56</v>
      </c>
      <c r="C139" s="96" t="s">
        <v>72</v>
      </c>
      <c r="D139" s="140"/>
      <c r="E139" s="94">
        <v>0</v>
      </c>
      <c r="F139" s="97" t="str">
        <f t="shared" si="10"/>
        <v>$0.00</v>
      </c>
    </row>
    <row r="140" spans="1:8" ht="14.5" x14ac:dyDescent="0.35">
      <c r="A140" s="117" t="s">
        <v>150</v>
      </c>
      <c r="B140" s="98"/>
      <c r="C140" s="96"/>
      <c r="D140" s="99"/>
      <c r="E140" s="98"/>
      <c r="F140" s="116">
        <f>SUM(F129:F131,F133,F134,F135,F137,F138,F139)</f>
        <v>0</v>
      </c>
    </row>
    <row r="141" spans="1:8" ht="9" customHeight="1" x14ac:dyDescent="0.25">
      <c r="A141" s="101"/>
      <c r="B141" s="100"/>
      <c r="C141" s="101"/>
      <c r="E141" s="100"/>
      <c r="F141" s="100"/>
    </row>
    <row r="142" spans="1:8" ht="9" customHeight="1" x14ac:dyDescent="0.25">
      <c r="A142" s="101"/>
      <c r="B142" s="100"/>
      <c r="C142" s="101"/>
      <c r="E142" s="100"/>
      <c r="F142" s="100"/>
    </row>
    <row r="143" spans="1:8" ht="14" x14ac:dyDescent="0.25">
      <c r="A143" s="250" t="s">
        <v>151</v>
      </c>
      <c r="B143" s="250"/>
      <c r="C143" s="250"/>
      <c r="D143" s="246"/>
      <c r="E143" s="246"/>
      <c r="F143" s="246"/>
    </row>
    <row r="144" spans="1:8" ht="13.5" customHeight="1" x14ac:dyDescent="0.3">
      <c r="A144" s="249" t="s">
        <v>152</v>
      </c>
      <c r="B144" s="249"/>
      <c r="C144" s="249"/>
      <c r="D144" s="249"/>
      <c r="E144" s="249"/>
      <c r="F144" s="249"/>
    </row>
    <row r="145" spans="1:6" ht="9" customHeight="1" x14ac:dyDescent="0.3">
      <c r="A145" s="132"/>
      <c r="B145" s="100"/>
      <c r="C145" s="101"/>
      <c r="E145" s="100"/>
      <c r="F145" s="100"/>
    </row>
    <row r="146" spans="1:6" ht="15.5" x14ac:dyDescent="0.35">
      <c r="A146" s="229" t="s">
        <v>153</v>
      </c>
      <c r="B146" s="229"/>
      <c r="C146" s="229"/>
      <c r="D146" s="229"/>
      <c r="E146" s="229"/>
      <c r="F146" s="229"/>
    </row>
    <row r="147" spans="1:6" ht="75" x14ac:dyDescent="0.25">
      <c r="A147" s="133" t="s">
        <v>154</v>
      </c>
      <c r="B147" s="230" t="s">
        <v>155</v>
      </c>
      <c r="C147" s="230"/>
      <c r="D147" s="231" t="s">
        <v>156</v>
      </c>
      <c r="E147" s="232"/>
      <c r="F147" s="232"/>
    </row>
    <row r="148" spans="1:6" ht="9" customHeight="1" x14ac:dyDescent="0.25">
      <c r="A148" s="101"/>
      <c r="B148" s="100"/>
      <c r="C148" s="101"/>
      <c r="E148" s="100"/>
      <c r="F148" s="100"/>
    </row>
    <row r="149" spans="1:6" ht="9" customHeight="1" thickBot="1" x14ac:dyDescent="0.3">
      <c r="A149" s="103"/>
      <c r="B149" s="102"/>
      <c r="C149" s="103"/>
      <c r="D149" s="104"/>
      <c r="E149" s="102"/>
      <c r="F149" s="102"/>
    </row>
    <row r="150" spans="1:6" ht="13" thickTop="1" x14ac:dyDescent="0.25">
      <c r="A150" s="141"/>
      <c r="B150" s="142"/>
      <c r="C150" s="141"/>
      <c r="D150" s="143"/>
      <c r="E150" s="142"/>
      <c r="F150" s="142"/>
    </row>
    <row r="151" spans="1:6" ht="15.5" x14ac:dyDescent="0.35">
      <c r="A151" s="233" t="s">
        <v>157</v>
      </c>
      <c r="B151" s="233"/>
      <c r="C151" s="233"/>
      <c r="D151" s="233"/>
      <c r="E151" s="233"/>
      <c r="F151" s="233"/>
    </row>
    <row r="152" spans="1:6" ht="13" x14ac:dyDescent="0.3">
      <c r="A152" s="234" t="s">
        <v>158</v>
      </c>
      <c r="B152" s="234"/>
      <c r="C152" s="234"/>
      <c r="D152" s="234"/>
      <c r="E152" s="234"/>
      <c r="F152" s="234"/>
    </row>
    <row r="153" spans="1:6" ht="9" customHeight="1" x14ac:dyDescent="0.25">
      <c r="A153" s="141"/>
      <c r="B153" s="142"/>
      <c r="C153" s="141"/>
      <c r="D153" s="143"/>
      <c r="E153" s="142"/>
      <c r="F153" s="142"/>
    </row>
    <row r="154" spans="1:6" x14ac:dyDescent="0.25">
      <c r="A154" s="144" t="s">
        <v>159</v>
      </c>
      <c r="B154" s="145"/>
      <c r="C154" s="235" t="s">
        <v>160</v>
      </c>
      <c r="D154" s="235"/>
      <c r="E154" s="235"/>
      <c r="F154" s="146" t="s">
        <v>161</v>
      </c>
    </row>
    <row r="155" spans="1:6" x14ac:dyDescent="0.25">
      <c r="A155" s="147" t="s">
        <v>162</v>
      </c>
      <c r="B155" s="148">
        <f>F12</f>
        <v>100</v>
      </c>
      <c r="C155" s="149"/>
      <c r="D155" s="236" t="s">
        <v>163</v>
      </c>
      <c r="E155" s="237"/>
      <c r="F155" s="150">
        <f t="shared" ref="F155:F161" si="11">B155-C155</f>
        <v>100</v>
      </c>
    </row>
    <row r="156" spans="1:6" x14ac:dyDescent="0.25">
      <c r="A156" s="147" t="s">
        <v>164</v>
      </c>
      <c r="B156" s="151">
        <f>F25</f>
        <v>0</v>
      </c>
      <c r="C156" s="152">
        <v>0</v>
      </c>
      <c r="D156" s="226" t="s">
        <v>163</v>
      </c>
      <c r="E156" s="227"/>
      <c r="F156" s="150">
        <f t="shared" si="11"/>
        <v>0</v>
      </c>
    </row>
    <row r="157" spans="1:6" x14ac:dyDescent="0.25">
      <c r="A157" s="147" t="s">
        <v>165</v>
      </c>
      <c r="B157" s="151">
        <f>F36</f>
        <v>0</v>
      </c>
      <c r="C157" s="153">
        <v>0</v>
      </c>
      <c r="D157" s="226" t="s">
        <v>163</v>
      </c>
      <c r="E157" s="227"/>
      <c r="F157" s="150">
        <f t="shared" si="11"/>
        <v>0</v>
      </c>
    </row>
    <row r="158" spans="1:6" x14ac:dyDescent="0.25">
      <c r="A158" s="147" t="s">
        <v>166</v>
      </c>
      <c r="B158" s="151">
        <f>F44</f>
        <v>0</v>
      </c>
      <c r="C158" s="152">
        <v>0</v>
      </c>
      <c r="D158" s="226" t="s">
        <v>163</v>
      </c>
      <c r="E158" s="227"/>
      <c r="F158" s="150">
        <f t="shared" si="11"/>
        <v>0</v>
      </c>
    </row>
    <row r="159" spans="1:6" x14ac:dyDescent="0.25">
      <c r="A159" s="147" t="s">
        <v>167</v>
      </c>
      <c r="B159" s="151">
        <f>F69</f>
        <v>0</v>
      </c>
      <c r="C159" s="152">
        <v>0</v>
      </c>
      <c r="D159" s="226" t="s">
        <v>163</v>
      </c>
      <c r="E159" s="227"/>
      <c r="F159" s="150">
        <f t="shared" si="11"/>
        <v>0</v>
      </c>
    </row>
    <row r="160" spans="1:6" x14ac:dyDescent="0.25">
      <c r="A160" s="147" t="s">
        <v>168</v>
      </c>
      <c r="B160" s="151">
        <f>F91+F118</f>
        <v>0</v>
      </c>
      <c r="C160" s="152">
        <v>0</v>
      </c>
      <c r="D160" s="226" t="s">
        <v>163</v>
      </c>
      <c r="E160" s="227"/>
      <c r="F160" s="150">
        <f t="shared" si="11"/>
        <v>0</v>
      </c>
    </row>
    <row r="161" spans="1:6" x14ac:dyDescent="0.25">
      <c r="A161" s="147" t="s">
        <v>169</v>
      </c>
      <c r="B161" s="151">
        <f>F140</f>
        <v>0</v>
      </c>
      <c r="C161" s="152">
        <v>0</v>
      </c>
      <c r="D161" s="226" t="s">
        <v>163</v>
      </c>
      <c r="E161" s="227"/>
      <c r="F161" s="150">
        <f t="shared" si="11"/>
        <v>0</v>
      </c>
    </row>
    <row r="162" spans="1:6" ht="9" customHeight="1" x14ac:dyDescent="0.25">
      <c r="A162" s="154"/>
      <c r="B162" s="155"/>
      <c r="C162" s="153"/>
      <c r="D162" s="156"/>
      <c r="E162" s="156"/>
      <c r="F162" s="150"/>
    </row>
    <row r="163" spans="1:6" x14ac:dyDescent="0.25">
      <c r="A163" s="144" t="s">
        <v>170</v>
      </c>
      <c r="B163" s="145"/>
      <c r="C163" s="157"/>
      <c r="D163" s="158"/>
      <c r="E163" s="145"/>
      <c r="F163" s="159"/>
    </row>
    <row r="164" spans="1:6" x14ac:dyDescent="0.25">
      <c r="A164" s="160" t="s">
        <v>171</v>
      </c>
      <c r="B164" s="161">
        <v>0</v>
      </c>
      <c r="C164" s="228" t="s">
        <v>172</v>
      </c>
      <c r="D164" s="228"/>
      <c r="E164" s="228"/>
      <c r="F164" s="228"/>
    </row>
    <row r="165" spans="1:6" ht="23" x14ac:dyDescent="0.25">
      <c r="A165" s="160" t="s">
        <v>173</v>
      </c>
      <c r="B165" s="161">
        <v>0</v>
      </c>
      <c r="C165" s="225" t="s">
        <v>172</v>
      </c>
      <c r="D165" s="225"/>
      <c r="E165" s="225"/>
      <c r="F165" s="225"/>
    </row>
    <row r="166" spans="1:6" ht="23" x14ac:dyDescent="0.25">
      <c r="A166" s="160" t="s">
        <v>174</v>
      </c>
      <c r="B166" s="161">
        <v>0</v>
      </c>
      <c r="C166" s="225" t="s">
        <v>172</v>
      </c>
      <c r="D166" s="225"/>
      <c r="E166" s="225"/>
      <c r="F166" s="225"/>
    </row>
    <row r="167" spans="1:6" ht="23" x14ac:dyDescent="0.25">
      <c r="A167" s="160" t="s">
        <v>175</v>
      </c>
      <c r="B167" s="161">
        <v>0</v>
      </c>
      <c r="C167" s="225" t="s">
        <v>172</v>
      </c>
      <c r="D167" s="225"/>
      <c r="E167" s="225"/>
      <c r="F167" s="225"/>
    </row>
    <row r="168" spans="1:6" ht="24" customHeight="1" x14ac:dyDescent="0.25">
      <c r="A168" s="160" t="s">
        <v>176</v>
      </c>
      <c r="B168" s="161">
        <v>0</v>
      </c>
      <c r="C168" s="225" t="s">
        <v>172</v>
      </c>
      <c r="D168" s="225"/>
      <c r="E168" s="225"/>
      <c r="F168" s="225"/>
    </row>
    <row r="169" spans="1:6" ht="9" customHeight="1" x14ac:dyDescent="0.25">
      <c r="A169" s="162"/>
      <c r="B169" s="142"/>
      <c r="C169" s="142"/>
      <c r="D169" s="143"/>
      <c r="E169" s="142"/>
      <c r="F169" s="142"/>
    </row>
    <row r="170" spans="1:6" ht="9" customHeight="1" x14ac:dyDescent="0.25">
      <c r="A170" s="162"/>
      <c r="B170" s="142"/>
      <c r="C170" s="142"/>
      <c r="D170" s="143"/>
      <c r="E170" s="142"/>
      <c r="F170" s="142"/>
    </row>
    <row r="171" spans="1:6" ht="13" x14ac:dyDescent="0.3">
      <c r="A171" s="163" t="s">
        <v>177</v>
      </c>
      <c r="B171" s="163"/>
      <c r="C171" s="163"/>
      <c r="D171" s="164"/>
      <c r="E171" s="163"/>
      <c r="F171" s="165">
        <f>F155+F156+F157+F158+F159+F160+F161+B164+B165+B166+B167+B168</f>
        <v>100</v>
      </c>
    </row>
    <row r="172" spans="1:6" ht="9" customHeight="1" x14ac:dyDescent="0.3">
      <c r="A172" s="166"/>
      <c r="B172" s="166"/>
      <c r="C172" s="166"/>
      <c r="D172" s="166"/>
      <c r="E172" s="166"/>
      <c r="F172" s="166"/>
    </row>
    <row r="173" spans="1:6" ht="9" customHeight="1" x14ac:dyDescent="0.3">
      <c r="A173" s="166"/>
      <c r="B173" s="166"/>
      <c r="C173" s="166"/>
      <c r="D173" s="166"/>
      <c r="E173" s="166"/>
      <c r="F173" s="166"/>
    </row>
    <row r="174" spans="1:6" ht="13" x14ac:dyDescent="0.3">
      <c r="A174" s="167" t="s">
        <v>178</v>
      </c>
      <c r="B174" s="166"/>
      <c r="C174" s="166"/>
      <c r="D174" s="166"/>
      <c r="E174" s="166"/>
      <c r="F174" s="166"/>
    </row>
    <row r="175" spans="1:6" x14ac:dyDescent="0.25">
      <c r="A175" s="168" t="s">
        <v>179</v>
      </c>
      <c r="B175" s="169" t="str">
        <f>IF(OR(D137&gt;0,D138&gt;0,D139&gt;0),"Yes","No")</f>
        <v>No</v>
      </c>
      <c r="C175" s="143"/>
      <c r="D175" s="143"/>
      <c r="E175" s="143"/>
      <c r="F175" s="143"/>
    </row>
    <row r="176" spans="1:6" x14ac:dyDescent="0.25">
      <c r="A176" s="168" t="s">
        <v>180</v>
      </c>
      <c r="B176" s="170" t="str">
        <f>IF(OR(D47&gt;0,D53&gt;0,D63&gt;0,D88&gt;0,D129&gt;0,D130&gt;0,D131&gt;0,D133&gt;0,D134&gt;0,D135&gt;0),"Yes","No")</f>
        <v>No</v>
      </c>
      <c r="C176" s="143"/>
      <c r="D176" s="143"/>
      <c r="E176" s="143"/>
      <c r="F176" s="143"/>
    </row>
    <row r="177" spans="1:6" x14ac:dyDescent="0.25">
      <c r="A177" s="168" t="s">
        <v>181</v>
      </c>
      <c r="B177" s="170" t="str">
        <f>IF(OR(D15&gt;0,D16&gt;0,D17&gt;0,D18&gt;0,D19&gt;0,D20&gt;0,D21&gt;0,D22&gt;0,D23&gt;0,D24&gt;0),"Yes","No")</f>
        <v>No</v>
      </c>
      <c r="C177" s="143"/>
      <c r="D177" s="143"/>
      <c r="E177" s="143"/>
      <c r="F177" s="143"/>
    </row>
    <row r="178" spans="1:6" x14ac:dyDescent="0.25">
      <c r="A178" s="168" t="s">
        <v>182</v>
      </c>
      <c r="B178" s="170" t="str">
        <f>IF(OR(D72&gt;0,D75&gt;0,D85&gt;0,D88&gt;0),"Yes","No")</f>
        <v>No</v>
      </c>
      <c r="C178" s="143"/>
      <c r="D178" s="143"/>
      <c r="E178" s="143"/>
      <c r="F178" s="143"/>
    </row>
    <row r="179" spans="1:6" x14ac:dyDescent="0.25">
      <c r="A179" s="168" t="s">
        <v>183</v>
      </c>
      <c r="B179" s="170" t="str">
        <f>IF(D79&gt;0,"Yes","No")</f>
        <v>No</v>
      </c>
      <c r="C179" s="143"/>
      <c r="D179" s="143"/>
      <c r="E179" s="143"/>
      <c r="F179" s="143"/>
    </row>
    <row r="180" spans="1:6" x14ac:dyDescent="0.25">
      <c r="A180" s="168"/>
      <c r="B180" s="170"/>
      <c r="C180" s="143"/>
      <c r="D180" s="143"/>
      <c r="E180" s="143"/>
      <c r="F180" s="143"/>
    </row>
  </sheetData>
  <sheetProtection algorithmName="SHA-512" hashValue="/2SP7zviV9ECyBJldBPo22eVjvikJhshyhPkXc3+hdd+WFLEPmcKAUhm+mVNK+bj9dtv2Uhp+yxBCcK92Gu0wA==" saltValue="7RsOcGhXusqj8/xBAsFutw==" spinCount="100000" sheet="1" objects="1" scenarios="1"/>
  <protectedRanges>
    <protectedRange sqref="C155:C161 D155:E161 B164:B168 C164:F168" name="Values for Internal Intake"/>
    <protectedRange sqref="B9 D15:D24 D28:D35 D39:D43 D48:D52 D54:D58 D64:D68 D73:D74 D76:D84 D86:D87 D89:D90 D94 D97 D100 D103 D106 D109 D112 D115 D129:D131 D133:D135 D137:D139 D143 B147 D147" name="Values for Applicant"/>
  </protectedRanges>
  <mergeCells count="29">
    <mergeCell ref="A125:F125"/>
    <mergeCell ref="A126:F126"/>
    <mergeCell ref="A144:F144"/>
    <mergeCell ref="D143:F143"/>
    <mergeCell ref="A143:C143"/>
    <mergeCell ref="A10:F10"/>
    <mergeCell ref="A2:F2"/>
    <mergeCell ref="A3:F3"/>
    <mergeCell ref="B4:F4"/>
    <mergeCell ref="A7:F7"/>
    <mergeCell ref="B9:F9"/>
    <mergeCell ref="D159:E159"/>
    <mergeCell ref="A146:F146"/>
    <mergeCell ref="B147:C147"/>
    <mergeCell ref="D147:F147"/>
    <mergeCell ref="A151:F151"/>
    <mergeCell ref="A152:F152"/>
    <mergeCell ref="C154:E154"/>
    <mergeCell ref="D155:E155"/>
    <mergeCell ref="D156:E156"/>
    <mergeCell ref="D157:E157"/>
    <mergeCell ref="D158:E158"/>
    <mergeCell ref="C168:F168"/>
    <mergeCell ref="D160:E160"/>
    <mergeCell ref="D161:E161"/>
    <mergeCell ref="C164:F164"/>
    <mergeCell ref="C165:F165"/>
    <mergeCell ref="C166:F166"/>
    <mergeCell ref="C167:F167"/>
  </mergeCells>
  <conditionalFormatting sqref="F13 F15:F24 F28:F35 F39:F43 F47:F61 F63:F68 F72:F90">
    <cfRule type="cellIs" priority="5" stopIfTrue="1" operator="greaterThanOrEqual">
      <formula>$E$16</formula>
    </cfRule>
  </conditionalFormatting>
  <conditionalFormatting sqref="F94:F117">
    <cfRule type="cellIs" priority="4" stopIfTrue="1" operator="greaterThanOrEqual">
      <formula>$E$16</formula>
    </cfRule>
  </conditionalFormatting>
  <conditionalFormatting sqref="F129:F131">
    <cfRule type="cellIs" priority="3" stopIfTrue="1" operator="greaterThanOrEqual">
      <formula>$E$16</formula>
    </cfRule>
  </conditionalFormatting>
  <conditionalFormatting sqref="F133:F135">
    <cfRule type="cellIs" priority="2" stopIfTrue="1" operator="greaterThanOrEqual">
      <formula>$E$16</formula>
    </cfRule>
  </conditionalFormatting>
  <conditionalFormatting sqref="F137:F139">
    <cfRule type="cellIs" priority="1" stopIfTrue="1" operator="greaterThanOrEqual">
      <formula>$E$16</formula>
    </cfRule>
  </conditionalFormatting>
  <printOptions horizontalCentered="1"/>
  <pageMargins left="0.25" right="0.25" top="0.32" bottom="0.2" header="0.5" footer="0.3"/>
  <pageSetup scale="92" orientation="portrait" r:id="rId1"/>
  <headerFooter alignWithMargins="0">
    <oddFooter>&amp;LREVISED 01/01/2025&amp;CPAGE &amp;P&amp;RPS PERMIT FEE SCHEDULE</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 sqref="L3"/>
    </sheetView>
  </sheetViews>
  <sheetFormatPr defaultRowHeight="12.5" x14ac:dyDescent="0.25"/>
  <sheetData/>
  <phoneticPr fontId="15" type="noConversion"/>
  <printOptions horizontalCentered="1" verticalCentered="1"/>
  <pageMargins left="0.25" right="0.25" top="0.75" bottom="0.25" header="0.5" footer="0.5"/>
  <pageSetup orientation="portrait" r:id="rId1"/>
  <headerFooter alignWithMargins="0"/>
  <drawing r:id="rId2"/>
  <legacyDrawing r:id="rId3"/>
  <oleObjects>
    <mc:AlternateContent xmlns:mc="http://schemas.openxmlformats.org/markup-compatibility/2006">
      <mc:Choice Requires="x14">
        <oleObject progId="Acrobat Document" shapeId="10242" r:id="rId4">
          <objectPr defaultSize="0" r:id="rId5">
            <anchor moveWithCells="1">
              <from>
                <xdr:col>0</xdr:col>
                <xdr:colOff>0</xdr:colOff>
                <xdr:row>0</xdr:row>
                <xdr:rowOff>0</xdr:rowOff>
              </from>
              <to>
                <xdr:col>10</xdr:col>
                <xdr:colOff>450850</xdr:colOff>
                <xdr:row>56</xdr:row>
                <xdr:rowOff>127000</xdr:rowOff>
              </to>
            </anchor>
          </objectPr>
        </oleObject>
      </mc:Choice>
      <mc:Fallback>
        <oleObject progId="Acrobat Document" shapeId="10242"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41"/>
  <sheetViews>
    <sheetView workbookViewId="0"/>
  </sheetViews>
  <sheetFormatPr defaultRowHeight="12.5" x14ac:dyDescent="0.25"/>
  <sheetData>
    <row r="1" spans="2:12" ht="18" customHeight="1" x14ac:dyDescent="0.25">
      <c r="D1" s="251" t="s">
        <v>184</v>
      </c>
      <c r="E1" s="251"/>
      <c r="F1" s="251"/>
      <c r="G1" s="251"/>
      <c r="H1" s="251"/>
      <c r="I1" s="251"/>
    </row>
    <row r="2" spans="2:12" ht="5.25" customHeight="1" x14ac:dyDescent="0.25">
      <c r="D2" s="9"/>
      <c r="E2" s="9"/>
      <c r="F2" s="9"/>
      <c r="G2" s="9"/>
      <c r="H2" s="9"/>
    </row>
    <row r="3" spans="2:12" ht="18.75" customHeight="1" x14ac:dyDescent="0.25">
      <c r="D3" s="9"/>
      <c r="E3" s="251" t="s">
        <v>185</v>
      </c>
      <c r="F3" s="251"/>
      <c r="G3" s="251"/>
      <c r="H3" s="251"/>
    </row>
    <row r="4" spans="2:12" ht="5.25" customHeight="1" x14ac:dyDescent="0.25">
      <c r="D4" s="9"/>
      <c r="E4" s="9"/>
      <c r="F4" s="9"/>
      <c r="G4" s="9"/>
      <c r="H4" s="9"/>
    </row>
    <row r="5" spans="2:12" ht="15.5" x14ac:dyDescent="0.35">
      <c r="E5" s="252" t="s">
        <v>186</v>
      </c>
      <c r="F5" s="252"/>
      <c r="G5" s="252"/>
      <c r="H5" s="252"/>
    </row>
    <row r="8" spans="2:12" x14ac:dyDescent="0.25">
      <c r="F8" s="1"/>
      <c r="G8" s="2"/>
      <c r="K8" s="253" t="s">
        <v>187</v>
      </c>
    </row>
    <row r="9" spans="2:12" x14ac:dyDescent="0.25">
      <c r="F9" s="1"/>
      <c r="G9" s="2"/>
      <c r="K9" s="253"/>
    </row>
    <row r="10" spans="2:12" x14ac:dyDescent="0.25">
      <c r="F10" s="1"/>
      <c r="G10" s="2"/>
      <c r="K10" s="253"/>
    </row>
    <row r="11" spans="2:12" ht="20" x14ac:dyDescent="0.4">
      <c r="F11" s="1"/>
      <c r="G11" s="2"/>
      <c r="K11" s="253"/>
      <c r="L11" s="10" t="s">
        <v>188</v>
      </c>
    </row>
    <row r="12" spans="2:12" x14ac:dyDescent="0.25">
      <c r="F12" s="1"/>
      <c r="G12" s="2"/>
    </row>
    <row r="13" spans="2:12" x14ac:dyDescent="0.25">
      <c r="F13" s="1"/>
      <c r="G13" s="2"/>
    </row>
    <row r="14" spans="2:12" ht="13" thickBot="1" x14ac:dyDescent="0.3">
      <c r="B14" s="5"/>
      <c r="C14" s="5"/>
      <c r="D14" s="5"/>
      <c r="E14" s="6"/>
      <c r="F14" s="1"/>
      <c r="G14" s="2"/>
      <c r="H14" s="4"/>
      <c r="I14" s="5"/>
      <c r="J14" s="5"/>
      <c r="K14" s="5"/>
    </row>
    <row r="18" spans="2:11" ht="13" thickBot="1" x14ac:dyDescent="0.3">
      <c r="B18" s="5"/>
      <c r="C18" s="5"/>
      <c r="D18" s="5"/>
      <c r="E18" s="5"/>
      <c r="H18" s="5"/>
      <c r="I18" s="5"/>
      <c r="J18" s="5"/>
      <c r="K18" s="5"/>
    </row>
    <row r="19" spans="2:11" x14ac:dyDescent="0.25">
      <c r="F19" s="1"/>
      <c r="G19" s="2"/>
    </row>
    <row r="20" spans="2:11" x14ac:dyDescent="0.25">
      <c r="F20" s="1"/>
      <c r="G20" s="2"/>
    </row>
    <row r="21" spans="2:11" x14ac:dyDescent="0.25">
      <c r="F21" s="1"/>
      <c r="G21" s="2"/>
    </row>
    <row r="22" spans="2:11" x14ac:dyDescent="0.25">
      <c r="F22" s="1"/>
      <c r="G22" s="2"/>
    </row>
    <row r="23" spans="2:11" x14ac:dyDescent="0.25">
      <c r="F23" s="1"/>
      <c r="G23" s="2"/>
    </row>
    <row r="24" spans="2:11" x14ac:dyDescent="0.25">
      <c r="F24" s="1"/>
      <c r="G24" s="2"/>
    </row>
    <row r="25" spans="2:11" x14ac:dyDescent="0.25">
      <c r="F25" s="1"/>
      <c r="G25" s="2"/>
    </row>
    <row r="26" spans="2:11" x14ac:dyDescent="0.25">
      <c r="F26" s="1"/>
      <c r="G26" s="2"/>
    </row>
    <row r="27" spans="2:11" x14ac:dyDescent="0.25">
      <c r="F27" s="1"/>
      <c r="G27" s="2"/>
    </row>
    <row r="28" spans="2:11" x14ac:dyDescent="0.25">
      <c r="F28" s="1"/>
      <c r="G28" s="2"/>
    </row>
    <row r="29" spans="2:11" x14ac:dyDescent="0.25">
      <c r="F29" s="1"/>
      <c r="G29" s="2"/>
    </row>
    <row r="30" spans="2:11" ht="13" thickBot="1" x14ac:dyDescent="0.3">
      <c r="B30" s="5"/>
      <c r="C30" s="5"/>
      <c r="D30" s="5"/>
      <c r="E30" s="6"/>
      <c r="F30" s="1"/>
      <c r="G30" s="2"/>
      <c r="H30" s="4"/>
      <c r="I30" s="5"/>
      <c r="J30" s="5"/>
      <c r="K30" s="5"/>
    </row>
    <row r="34" spans="2:11" ht="13" thickBot="1" x14ac:dyDescent="0.3">
      <c r="B34" s="5"/>
      <c r="C34" s="5"/>
      <c r="D34" s="5"/>
      <c r="E34" s="5"/>
      <c r="H34" s="5"/>
      <c r="I34" s="5"/>
      <c r="J34" s="5"/>
      <c r="K34" s="5"/>
    </row>
    <row r="35" spans="2:11" x14ac:dyDescent="0.25">
      <c r="F35" s="1"/>
      <c r="G35" s="2"/>
    </row>
    <row r="36" spans="2:11" x14ac:dyDescent="0.25">
      <c r="F36" s="1"/>
      <c r="G36" s="2"/>
    </row>
    <row r="37" spans="2:11" x14ac:dyDescent="0.25">
      <c r="F37" s="1"/>
      <c r="G37" s="2"/>
    </row>
    <row r="38" spans="2:11" x14ac:dyDescent="0.25">
      <c r="F38" s="1"/>
      <c r="G38" s="2"/>
    </row>
    <row r="39" spans="2:11" x14ac:dyDescent="0.25">
      <c r="F39" s="1"/>
      <c r="G39" s="2"/>
    </row>
    <row r="40" spans="2:11" x14ac:dyDescent="0.25">
      <c r="F40" s="1"/>
      <c r="G40" s="2"/>
    </row>
    <row r="41" spans="2:11" x14ac:dyDescent="0.25">
      <c r="F41" s="1"/>
      <c r="G41" s="2"/>
    </row>
  </sheetData>
  <mergeCells count="4">
    <mergeCell ref="E3:H3"/>
    <mergeCell ref="E5:H5"/>
    <mergeCell ref="D1:I1"/>
    <mergeCell ref="K8:K11"/>
  </mergeCells>
  <phoneticPr fontId="0" type="noConversion"/>
  <printOptions horizontalCentered="1"/>
  <pageMargins left="0.75" right="0.75" top="0.5" bottom="0.2" header="0.5" footer="0.5"/>
  <pageSetup orientation="landscape"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8"/>
  <sheetViews>
    <sheetView zoomScale="160" zoomScaleNormal="160" workbookViewId="0">
      <selection activeCell="C28" sqref="C28:H28"/>
    </sheetView>
  </sheetViews>
  <sheetFormatPr defaultColWidth="9.1796875" defaultRowHeight="10.15" customHeight="1" x14ac:dyDescent="0.25"/>
  <cols>
    <col min="3" max="3" width="9.1796875" bestFit="1" customWidth="1"/>
    <col min="11" max="11" width="16.7265625" customWidth="1"/>
  </cols>
  <sheetData>
    <row r="1" spans="1:21" ht="18.75" customHeight="1" x14ac:dyDescent="0.35">
      <c r="A1" s="273" t="s">
        <v>189</v>
      </c>
      <c r="B1" s="273"/>
      <c r="C1" s="273"/>
      <c r="D1" s="273"/>
      <c r="E1" s="273"/>
      <c r="F1" s="273"/>
      <c r="G1" s="273"/>
      <c r="H1" s="273"/>
      <c r="I1" s="273"/>
      <c r="J1" s="273"/>
      <c r="K1" s="273"/>
    </row>
    <row r="2" spans="1:21" ht="10.9" customHeight="1" x14ac:dyDescent="0.25">
      <c r="A2" s="191"/>
      <c r="B2" s="191"/>
      <c r="C2" s="191"/>
      <c r="D2" s="45" t="s">
        <v>190</v>
      </c>
      <c r="E2" s="191"/>
      <c r="F2" s="191"/>
      <c r="G2" s="191"/>
      <c r="H2" s="191"/>
      <c r="I2" s="191"/>
      <c r="J2" s="191"/>
      <c r="K2" s="191"/>
    </row>
    <row r="3" spans="1:21" ht="12" customHeight="1" x14ac:dyDescent="0.25">
      <c r="A3" s="194" t="s">
        <v>191</v>
      </c>
      <c r="B3" s="194"/>
      <c r="C3" s="194"/>
      <c r="D3" s="194"/>
      <c r="E3" s="45" t="s">
        <v>192</v>
      </c>
      <c r="F3" s="194"/>
      <c r="G3" s="194"/>
      <c r="H3" s="194"/>
      <c r="I3" s="45" t="s">
        <v>193</v>
      </c>
      <c r="J3" s="194"/>
      <c r="K3" s="46"/>
    </row>
    <row r="4" spans="1:21" ht="10.15" customHeight="1" x14ac:dyDescent="0.25">
      <c r="A4" s="194"/>
      <c r="B4" s="194"/>
      <c r="C4" s="194"/>
      <c r="D4" s="194"/>
      <c r="E4" s="45" t="s">
        <v>194</v>
      </c>
      <c r="F4" s="194"/>
      <c r="G4" s="194"/>
      <c r="H4" s="47" t="s">
        <v>195</v>
      </c>
      <c r="I4" s="194"/>
      <c r="J4" s="194"/>
      <c r="K4" s="194"/>
    </row>
    <row r="5" spans="1:21" ht="10.15" customHeight="1" x14ac:dyDescent="0.25">
      <c r="A5" s="45"/>
      <c r="B5" s="45"/>
      <c r="C5" s="45"/>
      <c r="D5" s="45"/>
      <c r="E5" s="45" t="s">
        <v>196</v>
      </c>
      <c r="F5" s="45"/>
      <c r="G5" s="45"/>
      <c r="H5" s="45"/>
      <c r="I5" s="45"/>
      <c r="J5" s="45"/>
      <c r="K5" s="45"/>
    </row>
    <row r="6" spans="1:21" ht="10.15" customHeight="1" x14ac:dyDescent="0.25">
      <c r="A6" s="45"/>
      <c r="B6" s="45"/>
      <c r="C6" s="45"/>
      <c r="D6" s="45"/>
      <c r="E6" s="45" t="s">
        <v>197</v>
      </c>
      <c r="F6" s="45"/>
      <c r="G6" s="45"/>
      <c r="H6" s="45"/>
      <c r="I6" s="45"/>
      <c r="J6" s="45"/>
      <c r="K6" s="45"/>
    </row>
    <row r="7" spans="1:21" ht="10.15" customHeight="1" x14ac:dyDescent="0.25">
      <c r="A7" s="275" t="s">
        <v>198</v>
      </c>
      <c r="B7" s="275"/>
      <c r="C7" s="275"/>
      <c r="D7" s="275"/>
      <c r="E7" s="275"/>
      <c r="F7" s="275"/>
      <c r="G7" s="275"/>
      <c r="H7" s="275"/>
      <c r="I7" s="275"/>
      <c r="J7" s="275"/>
      <c r="K7" s="275"/>
    </row>
    <row r="8" spans="1:21" ht="10.15" customHeight="1" x14ac:dyDescent="0.25">
      <c r="A8" s="277" t="s">
        <v>199</v>
      </c>
      <c r="B8" s="277"/>
      <c r="C8" s="277"/>
      <c r="D8" s="277"/>
      <c r="E8" s="277"/>
      <c r="F8" s="277"/>
      <c r="G8" s="277"/>
      <c r="H8" s="277"/>
      <c r="I8" s="277"/>
      <c r="J8" s="277"/>
      <c r="K8" s="277"/>
    </row>
    <row r="9" spans="1:21" ht="13.9" customHeight="1" x14ac:dyDescent="0.3">
      <c r="A9" s="278" t="s">
        <v>200</v>
      </c>
      <c r="B9" s="279"/>
      <c r="C9" s="279"/>
      <c r="D9" s="279"/>
      <c r="E9" s="279"/>
      <c r="F9" s="279"/>
      <c r="G9" s="279"/>
      <c r="H9" s="279"/>
      <c r="I9" s="279"/>
      <c r="J9" s="279"/>
      <c r="K9" s="280"/>
    </row>
    <row r="10" spans="1:21" ht="10.9" customHeight="1" x14ac:dyDescent="0.3">
      <c r="A10" s="254" t="s">
        <v>201</v>
      </c>
      <c r="B10" s="255"/>
      <c r="C10" s="255"/>
      <c r="D10" s="255"/>
      <c r="E10" s="255"/>
      <c r="F10" s="255"/>
      <c r="G10" s="255"/>
      <c r="H10" s="255"/>
      <c r="I10" s="255"/>
      <c r="J10" s="255"/>
      <c r="K10" s="256"/>
    </row>
    <row r="11" spans="1:21" ht="10.9" customHeight="1" x14ac:dyDescent="0.3">
      <c r="A11" s="254" t="s">
        <v>202</v>
      </c>
      <c r="B11" s="255"/>
      <c r="C11" s="255"/>
      <c r="D11" s="255"/>
      <c r="E11" s="255"/>
      <c r="F11" s="255"/>
      <c r="G11" s="255"/>
      <c r="H11" s="255"/>
      <c r="I11" s="255"/>
      <c r="J11" s="255"/>
      <c r="K11" s="256"/>
    </row>
    <row r="12" spans="1:21" ht="10.9" customHeight="1" x14ac:dyDescent="0.3">
      <c r="A12" s="254" t="s">
        <v>203</v>
      </c>
      <c r="B12" s="255"/>
      <c r="C12" s="255"/>
      <c r="D12" s="255"/>
      <c r="E12" s="255"/>
      <c r="F12" s="255"/>
      <c r="G12" s="255"/>
      <c r="H12" s="255"/>
      <c r="I12" s="255"/>
      <c r="J12" s="255"/>
      <c r="K12" s="256"/>
    </row>
    <row r="13" spans="1:21" ht="9.65" customHeight="1" x14ac:dyDescent="0.25">
      <c r="A13" s="281" t="s">
        <v>204</v>
      </c>
      <c r="B13" s="282"/>
      <c r="C13" s="282"/>
      <c r="D13" s="282"/>
      <c r="E13" s="282"/>
      <c r="F13" s="282"/>
      <c r="G13" s="282"/>
      <c r="H13" s="282"/>
      <c r="I13" s="282"/>
      <c r="J13" s="282"/>
      <c r="K13" s="283"/>
    </row>
    <row r="14" spans="1:21" ht="9.65" customHeight="1" x14ac:dyDescent="0.25"/>
    <row r="15" spans="1:21" ht="10.9" customHeight="1" x14ac:dyDescent="0.25">
      <c r="A15" s="262" t="s">
        <v>205</v>
      </c>
      <c r="B15" s="262"/>
      <c r="C15" s="262"/>
      <c r="D15" s="262"/>
      <c r="E15" s="262"/>
      <c r="F15" s="262"/>
      <c r="G15" s="262"/>
      <c r="H15" s="262"/>
      <c r="I15" s="262"/>
      <c r="J15" s="262"/>
      <c r="K15" s="262"/>
      <c r="L15" s="17"/>
      <c r="M15" s="18"/>
      <c r="N15" s="18"/>
      <c r="O15" s="18"/>
      <c r="P15" s="18"/>
      <c r="Q15" s="18"/>
      <c r="R15" s="18"/>
      <c r="S15" s="18"/>
      <c r="T15" s="18"/>
      <c r="U15" s="18"/>
    </row>
    <row r="16" spans="1:21" ht="10.9" customHeight="1" x14ac:dyDescent="0.25">
      <c r="A16" s="262"/>
      <c r="B16" s="262"/>
      <c r="C16" s="262"/>
      <c r="D16" s="262"/>
      <c r="E16" s="262"/>
      <c r="F16" s="262"/>
      <c r="G16" s="262"/>
      <c r="H16" s="262"/>
      <c r="I16" s="262"/>
      <c r="J16" s="262"/>
      <c r="K16" s="262"/>
      <c r="L16" s="17"/>
      <c r="M16" s="17"/>
      <c r="N16" s="17"/>
      <c r="O16" s="17"/>
      <c r="P16" s="17"/>
      <c r="Q16" s="17"/>
      <c r="R16" s="17"/>
      <c r="S16" s="17"/>
      <c r="T16" s="17"/>
      <c r="U16" s="17"/>
    </row>
    <row r="17" spans="1:11" ht="10.9" customHeight="1" x14ac:dyDescent="0.25"/>
    <row r="18" spans="1:11" ht="10.9" customHeight="1" x14ac:dyDescent="0.25">
      <c r="A18" s="262" t="s">
        <v>206</v>
      </c>
      <c r="B18" s="262"/>
      <c r="C18" s="262"/>
      <c r="D18" s="262"/>
      <c r="E18" s="262"/>
      <c r="F18" s="262"/>
      <c r="G18" s="262"/>
      <c r="H18" s="262"/>
      <c r="I18" s="262"/>
      <c r="J18" s="262"/>
      <c r="K18" s="262"/>
    </row>
    <row r="19" spans="1:11" ht="10.9" customHeight="1" x14ac:dyDescent="0.25">
      <c r="A19" s="262"/>
      <c r="B19" s="262"/>
      <c r="C19" s="262"/>
      <c r="D19" s="262"/>
      <c r="E19" s="262"/>
      <c r="F19" s="262"/>
      <c r="G19" s="262"/>
      <c r="H19" s="262"/>
      <c r="I19" s="262"/>
      <c r="J19" s="262"/>
      <c r="K19" s="262"/>
    </row>
    <row r="20" spans="1:11" ht="10.9" customHeight="1" x14ac:dyDescent="0.25"/>
    <row r="21" spans="1:11" ht="10.9" customHeight="1" x14ac:dyDescent="0.25">
      <c r="A21" s="17" t="s">
        <v>207</v>
      </c>
    </row>
    <row r="22" spans="1:11" ht="10.9" customHeight="1" x14ac:dyDescent="0.25">
      <c r="A22" s="17" t="s">
        <v>208</v>
      </c>
    </row>
    <row r="24" spans="1:11" ht="10.15" customHeight="1" x14ac:dyDescent="0.3">
      <c r="A24" s="25" t="s">
        <v>209</v>
      </c>
      <c r="B24" s="257"/>
      <c r="C24" s="258"/>
      <c r="D24" s="258"/>
      <c r="E24" s="26" t="s">
        <v>210</v>
      </c>
      <c r="F24" s="261"/>
      <c r="G24" s="258"/>
      <c r="H24" s="258"/>
      <c r="I24" s="258"/>
      <c r="J24" s="30" t="s">
        <v>211</v>
      </c>
      <c r="K24" s="189"/>
    </row>
    <row r="25" spans="1:11" ht="10.15" customHeight="1" x14ac:dyDescent="0.25">
      <c r="A25" s="28"/>
      <c r="B25" s="28"/>
      <c r="C25" s="28"/>
      <c r="D25" s="28"/>
      <c r="E25" s="28"/>
      <c r="F25" s="28"/>
      <c r="G25" s="28"/>
      <c r="H25" s="28"/>
      <c r="I25" s="28"/>
      <c r="J25" s="28"/>
      <c r="K25" s="28"/>
    </row>
    <row r="26" spans="1:11" ht="10.15" customHeight="1" x14ac:dyDescent="0.25">
      <c r="A26" s="28"/>
      <c r="B26" s="28"/>
      <c r="C26" s="28"/>
      <c r="D26" s="28"/>
      <c r="E26" s="28"/>
      <c r="F26" s="28"/>
      <c r="G26" s="28"/>
      <c r="H26" s="28"/>
      <c r="I26" s="28"/>
      <c r="J26" s="28"/>
      <c r="K26" s="28"/>
    </row>
    <row r="27" spans="1:11" ht="10.15" customHeight="1" x14ac:dyDescent="0.25">
      <c r="A27" s="28"/>
      <c r="B27" s="28"/>
      <c r="C27" s="28"/>
      <c r="D27" s="28"/>
      <c r="E27" s="28"/>
      <c r="F27" s="28"/>
      <c r="G27" s="28"/>
      <c r="H27" s="28"/>
      <c r="I27" s="28"/>
      <c r="J27" s="28"/>
      <c r="K27" s="28"/>
    </row>
    <row r="28" spans="1:11" ht="10.15" customHeight="1" x14ac:dyDescent="0.25">
      <c r="A28" s="18" t="s">
        <v>212</v>
      </c>
      <c r="B28" s="28"/>
      <c r="C28" s="266"/>
      <c r="D28" s="266"/>
      <c r="E28" s="266"/>
      <c r="F28" s="266"/>
      <c r="G28" s="266"/>
      <c r="H28" s="266"/>
      <c r="I28" s="22" t="s">
        <v>213</v>
      </c>
      <c r="J28" s="266"/>
      <c r="K28" s="266"/>
    </row>
    <row r="29" spans="1:11" ht="10.15" customHeight="1" x14ac:dyDescent="0.25">
      <c r="A29" s="27"/>
      <c r="B29" s="27"/>
      <c r="C29" s="27"/>
      <c r="D29" s="27"/>
      <c r="E29" s="27"/>
      <c r="F29" s="27"/>
      <c r="G29" s="27"/>
      <c r="H29" s="264"/>
      <c r="I29" s="265"/>
      <c r="J29" s="265"/>
      <c r="K29" s="265"/>
    </row>
    <row r="30" spans="1:11" ht="10.15" customHeight="1" x14ac:dyDescent="0.25">
      <c r="A30" s="18" t="s">
        <v>214</v>
      </c>
      <c r="B30" s="28"/>
      <c r="C30" s="28"/>
      <c r="D30" s="266"/>
      <c r="E30" s="266"/>
      <c r="F30" s="266"/>
      <c r="G30" s="266"/>
      <c r="H30" s="266"/>
      <c r="I30" s="266"/>
      <c r="J30" s="266"/>
      <c r="K30" s="266"/>
    </row>
    <row r="31" spans="1:11" ht="10.15" customHeight="1" x14ac:dyDescent="0.25">
      <c r="A31" s="27"/>
      <c r="B31" s="27"/>
      <c r="C31" s="27"/>
      <c r="D31" s="27"/>
      <c r="E31" s="27"/>
      <c r="F31" s="27"/>
      <c r="G31" s="27"/>
      <c r="H31" s="27"/>
      <c r="I31" s="27"/>
      <c r="J31" s="27"/>
      <c r="K31" s="27"/>
    </row>
    <row r="32" spans="1:11" s="80" customFormat="1" ht="10.9" customHeight="1" thickBot="1" x14ac:dyDescent="0.3">
      <c r="A32" s="18" t="s">
        <v>215</v>
      </c>
      <c r="B32" s="28"/>
      <c r="C32" s="28"/>
      <c r="D32" s="28"/>
      <c r="E32" s="20" t="s">
        <v>216</v>
      </c>
      <c r="F32" s="28"/>
      <c r="G32" s="20" t="s">
        <v>217</v>
      </c>
      <c r="H32" s="28"/>
      <c r="I32" s="20" t="s">
        <v>218</v>
      </c>
      <c r="J32" s="28"/>
      <c r="K32" s="20" t="s">
        <v>219</v>
      </c>
    </row>
    <row r="33" spans="1:11" ht="10.15" customHeight="1" x14ac:dyDescent="0.25">
      <c r="A33" s="29"/>
      <c r="B33" s="29"/>
      <c r="C33" s="29"/>
      <c r="D33" s="29"/>
      <c r="E33" s="29"/>
      <c r="F33" s="29"/>
      <c r="G33" s="29"/>
      <c r="H33" s="29"/>
      <c r="I33" s="29"/>
      <c r="J33" s="29"/>
      <c r="K33" s="29"/>
    </row>
    <row r="34" spans="1:11" ht="10.15" customHeight="1" x14ac:dyDescent="0.25">
      <c r="A34" s="18" t="s">
        <v>220</v>
      </c>
      <c r="B34" s="266"/>
      <c r="C34" s="266"/>
      <c r="D34" s="266"/>
      <c r="E34" s="266"/>
      <c r="F34" s="266"/>
      <c r="G34" s="266"/>
      <c r="H34" s="266"/>
      <c r="I34" s="266"/>
      <c r="J34" s="266"/>
      <c r="K34" s="266"/>
    </row>
    <row r="35" spans="1:11" ht="10.15" customHeight="1" x14ac:dyDescent="0.25">
      <c r="A35" s="27"/>
      <c r="B35" s="27"/>
      <c r="C35" s="27"/>
      <c r="D35" s="27"/>
      <c r="E35" s="27"/>
      <c r="F35" s="27"/>
      <c r="G35" s="27"/>
      <c r="H35" s="27"/>
      <c r="I35" s="27"/>
      <c r="J35" s="27"/>
      <c r="K35" s="27"/>
    </row>
    <row r="36" spans="1:11" ht="10.15" customHeight="1" x14ac:dyDescent="0.25">
      <c r="A36" s="25" t="s">
        <v>221</v>
      </c>
      <c r="B36" s="24"/>
      <c r="C36" s="24"/>
      <c r="D36" s="261"/>
      <c r="E36" s="261"/>
      <c r="F36" s="25" t="s">
        <v>222</v>
      </c>
      <c r="G36" s="261"/>
      <c r="H36" s="261"/>
      <c r="I36" s="25" t="s">
        <v>223</v>
      </c>
      <c r="J36" s="261"/>
      <c r="K36" s="261"/>
    </row>
    <row r="37" spans="1:11" ht="10.15" customHeight="1" x14ac:dyDescent="0.25">
      <c r="A37" s="28"/>
      <c r="B37" s="28"/>
      <c r="C37" s="28"/>
      <c r="D37" s="28"/>
      <c r="E37" s="28"/>
      <c r="F37" s="28"/>
      <c r="G37" s="28"/>
      <c r="H37" s="28"/>
      <c r="I37" s="28"/>
      <c r="J37" s="28"/>
      <c r="K37" s="28"/>
    </row>
    <row r="38" spans="1:11" ht="10.15" customHeight="1" x14ac:dyDescent="0.25">
      <c r="A38" s="18" t="s">
        <v>224</v>
      </c>
      <c r="B38" s="28"/>
      <c r="C38" s="31"/>
      <c r="D38" s="20" t="s">
        <v>225</v>
      </c>
      <c r="E38" s="31"/>
      <c r="F38" s="20" t="s">
        <v>226</v>
      </c>
      <c r="G38" s="28"/>
      <c r="H38" s="32"/>
      <c r="I38" s="22" t="s">
        <v>227</v>
      </c>
      <c r="J38" s="32"/>
      <c r="K38" s="24"/>
    </row>
    <row r="39" spans="1:11" ht="10.15" customHeight="1" x14ac:dyDescent="0.25">
      <c r="A39" s="27"/>
      <c r="B39" s="27"/>
      <c r="C39" s="27"/>
      <c r="D39" s="27"/>
      <c r="E39" s="27"/>
      <c r="F39" s="27"/>
      <c r="G39" s="27"/>
      <c r="H39" s="27"/>
      <c r="I39" s="27"/>
      <c r="J39" s="27"/>
      <c r="K39" s="28"/>
    </row>
    <row r="40" spans="1:11" ht="10.15" customHeight="1" x14ac:dyDescent="0.25">
      <c r="A40" s="21" t="s">
        <v>228</v>
      </c>
      <c r="B40" s="28"/>
      <c r="C40" s="28"/>
      <c r="D40" s="28"/>
      <c r="E40" s="28"/>
      <c r="F40" s="28"/>
      <c r="G40" s="28"/>
      <c r="H40" s="21" t="s">
        <v>229</v>
      </c>
      <c r="I40" s="28"/>
      <c r="J40" s="28"/>
      <c r="K40" s="28"/>
    </row>
    <row r="41" spans="1:11" ht="10.15" customHeight="1" x14ac:dyDescent="0.25">
      <c r="A41" s="28"/>
      <c r="B41" s="28"/>
      <c r="C41" s="28"/>
      <c r="D41" s="28"/>
      <c r="E41" s="28"/>
      <c r="F41" s="28"/>
      <c r="G41" s="28"/>
      <c r="H41" s="28"/>
      <c r="I41" s="28"/>
      <c r="J41" s="28"/>
      <c r="K41" s="28"/>
    </row>
    <row r="42" spans="1:11" ht="10.15" customHeight="1" x14ac:dyDescent="0.3">
      <c r="A42" s="25" t="s">
        <v>230</v>
      </c>
      <c r="B42" s="176"/>
      <c r="C42" s="266"/>
      <c r="D42" s="258"/>
      <c r="E42" s="258"/>
      <c r="F42" s="28"/>
      <c r="G42" s="23" t="s">
        <v>231</v>
      </c>
      <c r="H42" s="24"/>
      <c r="I42" s="289"/>
      <c r="J42" s="290"/>
      <c r="K42" s="290"/>
    </row>
    <row r="43" spans="1:11" ht="10.15" customHeight="1" x14ac:dyDescent="0.25">
      <c r="A43" s="28"/>
      <c r="B43" s="28"/>
      <c r="C43" s="28"/>
      <c r="D43" s="28"/>
      <c r="E43" s="28"/>
      <c r="F43" s="28"/>
      <c r="G43" s="28"/>
      <c r="H43" s="28"/>
      <c r="I43" s="28"/>
      <c r="J43" s="28"/>
      <c r="K43" s="28"/>
    </row>
    <row r="44" spans="1:11" ht="10.15" customHeight="1" x14ac:dyDescent="0.25">
      <c r="A44" s="25" t="s">
        <v>232</v>
      </c>
      <c r="B44" s="266"/>
      <c r="C44" s="266"/>
      <c r="D44" s="266"/>
      <c r="E44" s="266"/>
      <c r="F44" s="28"/>
      <c r="G44" s="23" t="s">
        <v>233</v>
      </c>
      <c r="H44" s="291"/>
      <c r="I44" s="258"/>
      <c r="J44" s="258"/>
      <c r="K44" s="258"/>
    </row>
    <row r="45" spans="1:11" ht="10.15" customHeight="1" x14ac:dyDescent="0.25">
      <c r="A45" s="28"/>
      <c r="B45" s="28"/>
      <c r="C45" s="28"/>
      <c r="D45" s="28"/>
      <c r="E45" s="28"/>
      <c r="F45" s="28"/>
      <c r="G45" s="28"/>
      <c r="H45" s="28"/>
      <c r="I45" s="28"/>
      <c r="J45" s="28"/>
      <c r="K45" s="28"/>
    </row>
    <row r="46" spans="1:11" ht="10.15" customHeight="1" x14ac:dyDescent="0.3">
      <c r="A46" s="25" t="s">
        <v>234</v>
      </c>
      <c r="B46" s="34"/>
      <c r="C46" s="26" t="s">
        <v>235</v>
      </c>
      <c r="D46" s="193"/>
      <c r="E46" s="35" t="s">
        <v>236</v>
      </c>
      <c r="F46" s="28"/>
      <c r="G46" s="23" t="s">
        <v>237</v>
      </c>
      <c r="H46" s="266"/>
      <c r="I46" s="258"/>
      <c r="J46" s="36" t="s">
        <v>238</v>
      </c>
      <c r="K46" s="36" t="s">
        <v>239</v>
      </c>
    </row>
    <row r="47" spans="1:11" ht="10.15" customHeight="1" x14ac:dyDescent="0.25">
      <c r="A47" s="27"/>
      <c r="B47" s="27"/>
      <c r="C47" s="27"/>
      <c r="D47" s="27"/>
      <c r="E47" s="27"/>
      <c r="F47" s="28"/>
      <c r="G47" s="28"/>
      <c r="H47" s="28"/>
      <c r="I47" s="28"/>
      <c r="J47" s="28"/>
      <c r="K47" s="28"/>
    </row>
    <row r="48" spans="1:11" ht="10.15" customHeight="1" x14ac:dyDescent="0.25">
      <c r="A48" s="25" t="s">
        <v>240</v>
      </c>
      <c r="B48" s="266"/>
      <c r="C48" s="266"/>
      <c r="D48" s="266"/>
      <c r="E48" s="266"/>
      <c r="F48" s="28"/>
      <c r="G48" s="23" t="s">
        <v>241</v>
      </c>
      <c r="H48" s="266"/>
      <c r="I48" s="258"/>
      <c r="J48" s="258"/>
      <c r="K48" s="258"/>
    </row>
    <row r="49" spans="1:11" ht="10.15" customHeight="1" x14ac:dyDescent="0.25">
      <c r="A49" s="27"/>
      <c r="B49" s="27"/>
      <c r="C49" s="27"/>
      <c r="D49" s="27"/>
      <c r="E49" s="27"/>
      <c r="F49" s="28"/>
      <c r="G49" s="28"/>
      <c r="H49" s="28"/>
      <c r="I49" s="28"/>
      <c r="J49" s="28"/>
      <c r="K49" s="28"/>
    </row>
    <row r="50" spans="1:11" ht="10.15" customHeight="1" x14ac:dyDescent="0.25">
      <c r="A50" s="25" t="s">
        <v>242</v>
      </c>
      <c r="B50" s="266"/>
      <c r="C50" s="258"/>
      <c r="D50" s="258"/>
      <c r="E50" s="258"/>
      <c r="F50" s="28"/>
      <c r="G50" s="23" t="s">
        <v>243</v>
      </c>
      <c r="H50" s="261"/>
      <c r="I50" s="258"/>
      <c r="J50" s="258"/>
      <c r="K50" s="258"/>
    </row>
    <row r="51" spans="1:11" ht="10.15" customHeight="1" x14ac:dyDescent="0.25">
      <c r="A51" s="27"/>
      <c r="B51" s="27"/>
      <c r="C51" s="27"/>
      <c r="D51" s="27"/>
      <c r="E51" s="27"/>
      <c r="F51" s="28"/>
      <c r="G51" s="28"/>
      <c r="H51" s="28"/>
      <c r="I51" s="28"/>
      <c r="J51" s="28"/>
      <c r="K51" s="28"/>
    </row>
    <row r="52" spans="1:11" ht="10.15" customHeight="1" x14ac:dyDescent="0.25">
      <c r="A52" s="25" t="s">
        <v>244</v>
      </c>
      <c r="B52" s="263"/>
      <c r="C52" s="263"/>
      <c r="D52" s="263"/>
      <c r="E52" s="263"/>
      <c r="F52" s="28"/>
      <c r="G52" s="23" t="s">
        <v>245</v>
      </c>
      <c r="H52" s="266"/>
      <c r="I52" s="258"/>
      <c r="J52" s="258"/>
      <c r="K52" s="258"/>
    </row>
    <row r="53" spans="1:11" ht="10.15" customHeight="1" x14ac:dyDescent="0.25">
      <c r="A53" s="27"/>
      <c r="B53" s="27"/>
      <c r="C53" s="27"/>
      <c r="D53" s="27"/>
      <c r="E53" s="27"/>
      <c r="F53" s="28"/>
      <c r="G53" s="28"/>
      <c r="H53" s="28"/>
      <c r="I53" s="28"/>
      <c r="J53" s="28"/>
      <c r="K53" s="28"/>
    </row>
    <row r="54" spans="1:11" ht="10.15" customHeight="1" x14ac:dyDescent="0.25">
      <c r="A54" s="25" t="s">
        <v>246</v>
      </c>
      <c r="B54" s="24"/>
      <c r="C54" s="266"/>
      <c r="D54" s="266"/>
      <c r="E54" s="266"/>
      <c r="F54" s="28"/>
      <c r="G54" s="25" t="s">
        <v>27</v>
      </c>
      <c r="H54" s="176"/>
      <c r="I54" s="266"/>
      <c r="J54" s="258"/>
      <c r="K54" s="258"/>
    </row>
    <row r="55" spans="1:11" ht="10.15" customHeight="1" x14ac:dyDescent="0.25">
      <c r="A55" s="27"/>
      <c r="B55" s="27"/>
      <c r="C55" s="27"/>
      <c r="D55" s="27"/>
      <c r="E55" s="27"/>
      <c r="F55" s="28"/>
      <c r="G55" s="28"/>
      <c r="H55" s="28"/>
      <c r="I55" s="28"/>
      <c r="J55" s="28"/>
      <c r="K55" s="28"/>
    </row>
    <row r="56" spans="1:11" ht="10.15" customHeight="1" x14ac:dyDescent="0.25">
      <c r="A56" s="25" t="s">
        <v>247</v>
      </c>
      <c r="B56" s="24"/>
      <c r="C56" s="24"/>
      <c r="D56" s="24"/>
      <c r="E56" s="24"/>
      <c r="F56" s="28"/>
      <c r="G56" s="18" t="s">
        <v>248</v>
      </c>
      <c r="H56" s="28"/>
      <c r="I56" s="28"/>
      <c r="J56" s="28"/>
      <c r="K56" s="28"/>
    </row>
    <row r="57" spans="1:11" ht="10.15" customHeight="1" x14ac:dyDescent="0.25">
      <c r="A57" s="28"/>
      <c r="B57" s="28"/>
      <c r="C57" s="28"/>
      <c r="D57" s="28"/>
      <c r="E57" s="28"/>
      <c r="F57" s="28"/>
      <c r="G57" s="28"/>
      <c r="H57" s="28"/>
      <c r="I57" s="28"/>
      <c r="J57" s="28"/>
      <c r="K57" s="28"/>
    </row>
    <row r="58" spans="1:11" ht="10.15" customHeight="1" x14ac:dyDescent="0.3">
      <c r="A58" s="25" t="s">
        <v>249</v>
      </c>
      <c r="B58" s="24"/>
      <c r="C58" s="266"/>
      <c r="D58" s="266"/>
      <c r="E58" s="266"/>
      <c r="F58" s="28"/>
      <c r="G58" s="23" t="s">
        <v>250</v>
      </c>
      <c r="H58" s="24"/>
      <c r="I58" s="259"/>
      <c r="J58" s="260"/>
      <c r="K58" s="260"/>
    </row>
    <row r="59" spans="1:11" ht="10.15" customHeight="1" x14ac:dyDescent="0.25">
      <c r="A59" s="276" t="s">
        <v>251</v>
      </c>
      <c r="B59" s="276"/>
      <c r="C59" s="276"/>
      <c r="D59" s="276"/>
      <c r="E59" s="276"/>
      <c r="F59" s="276"/>
      <c r="G59" s="276"/>
      <c r="H59" s="276"/>
      <c r="I59" s="276"/>
      <c r="J59" s="276"/>
      <c r="K59" s="276"/>
    </row>
    <row r="60" spans="1:11" ht="16.149999999999999" customHeight="1" x14ac:dyDescent="0.25">
      <c r="A60" s="275" t="s">
        <v>252</v>
      </c>
      <c r="B60" s="275"/>
      <c r="C60" s="19" t="s">
        <v>253</v>
      </c>
      <c r="D60" s="274" t="s">
        <v>254</v>
      </c>
      <c r="E60" s="274"/>
      <c r="F60" s="284" t="s">
        <v>255</v>
      </c>
      <c r="G60" s="284"/>
      <c r="H60" s="285" t="s">
        <v>256</v>
      </c>
      <c r="I60" s="285"/>
      <c r="J60" s="285"/>
      <c r="K60" s="285"/>
    </row>
    <row r="62" spans="1:11" ht="12" customHeight="1" x14ac:dyDescent="0.25">
      <c r="A62" s="298" t="s">
        <v>257</v>
      </c>
      <c r="B62" s="298"/>
      <c r="C62" s="298"/>
      <c r="D62" s="298"/>
      <c r="E62" s="298"/>
      <c r="F62" s="298"/>
      <c r="G62" s="298" t="s">
        <v>258</v>
      </c>
      <c r="H62" s="298"/>
      <c r="I62" s="298"/>
      <c r="J62" s="298"/>
      <c r="K62" s="298"/>
    </row>
    <row r="64" spans="1:11" ht="10.15" customHeight="1" x14ac:dyDescent="0.25">
      <c r="A64" s="297" t="s">
        <v>259</v>
      </c>
      <c r="B64" s="297"/>
      <c r="C64" s="297"/>
      <c r="D64" s="297"/>
      <c r="E64" s="297"/>
      <c r="F64" s="297"/>
      <c r="G64" s="297"/>
      <c r="H64" s="297"/>
      <c r="I64" s="297"/>
      <c r="J64" s="297"/>
      <c r="K64" s="297"/>
    </row>
    <row r="65" spans="1:11" ht="20.5" customHeight="1" x14ac:dyDescent="0.25">
      <c r="A65" s="44" t="s">
        <v>260</v>
      </c>
      <c r="B65" s="295"/>
      <c r="C65" s="295"/>
      <c r="D65" s="295"/>
      <c r="E65" s="295"/>
      <c r="F65" s="295"/>
      <c r="G65" s="295"/>
      <c r="H65" s="295"/>
      <c r="I65" s="295"/>
      <c r="J65" s="295"/>
      <c r="K65" s="296"/>
    </row>
    <row r="66" spans="1:11" ht="20.5" customHeight="1" x14ac:dyDescent="0.25">
      <c r="A66" s="292"/>
      <c r="B66" s="293"/>
      <c r="C66" s="293"/>
      <c r="D66" s="293"/>
      <c r="E66" s="293"/>
      <c r="F66" s="293"/>
      <c r="G66" s="293"/>
      <c r="H66" s="293"/>
      <c r="I66" s="293"/>
      <c r="J66" s="293"/>
      <c r="K66" s="294"/>
    </row>
    <row r="67" spans="1:11" ht="20.5" customHeight="1" x14ac:dyDescent="0.25">
      <c r="A67" s="286"/>
      <c r="B67" s="287"/>
      <c r="C67" s="287"/>
      <c r="D67" s="287"/>
      <c r="E67" s="287"/>
      <c r="F67" s="287"/>
      <c r="G67" s="287"/>
      <c r="H67" s="287"/>
      <c r="I67" s="287"/>
      <c r="J67" s="287"/>
      <c r="K67" s="288"/>
    </row>
    <row r="68" spans="1:11" ht="10.15" customHeight="1" x14ac:dyDescent="0.25">
      <c r="A68" s="39"/>
      <c r="K68" s="38"/>
    </row>
    <row r="69" spans="1:11" ht="10.15" customHeight="1" x14ac:dyDescent="0.25">
      <c r="A69" s="37" t="s">
        <v>261</v>
      </c>
      <c r="C69" s="20" t="s">
        <v>262</v>
      </c>
      <c r="F69" s="22" t="s">
        <v>263</v>
      </c>
      <c r="G69" s="258"/>
      <c r="H69" s="258"/>
      <c r="I69" s="22" t="s">
        <v>264</v>
      </c>
      <c r="J69" s="258"/>
      <c r="K69" s="270"/>
    </row>
    <row r="70" spans="1:11" ht="10.15" customHeight="1" x14ac:dyDescent="0.25">
      <c r="A70" s="39"/>
      <c r="K70" s="38"/>
    </row>
    <row r="71" spans="1:11" ht="10.15" customHeight="1" x14ac:dyDescent="0.25">
      <c r="A71" s="40" t="s">
        <v>265</v>
      </c>
      <c r="B71" s="41"/>
      <c r="C71" s="41"/>
      <c r="D71" s="267"/>
      <c r="E71" s="268"/>
      <c r="F71" s="268"/>
      <c r="G71" s="268"/>
      <c r="H71" s="41"/>
      <c r="I71" s="267"/>
      <c r="J71" s="268"/>
      <c r="K71" s="269"/>
    </row>
    <row r="72" spans="1:11" ht="10.9" customHeight="1" x14ac:dyDescent="0.25">
      <c r="A72" s="39"/>
      <c r="B72" s="271" t="s">
        <v>266</v>
      </c>
      <c r="C72" s="272"/>
      <c r="D72" s="258"/>
      <c r="E72" s="258"/>
      <c r="F72" s="258"/>
      <c r="G72" s="258"/>
      <c r="H72" s="42" t="s">
        <v>267</v>
      </c>
      <c r="I72" s="258"/>
      <c r="J72" s="258"/>
      <c r="K72" s="270"/>
    </row>
    <row r="73" spans="1:11" ht="10.15" customHeight="1" x14ac:dyDescent="0.25">
      <c r="A73" s="43"/>
      <c r="B73" s="175"/>
      <c r="C73" s="175"/>
      <c r="D73" s="175"/>
      <c r="E73" s="175"/>
      <c r="F73" s="175"/>
      <c r="G73" s="175"/>
      <c r="H73" s="175"/>
      <c r="I73" s="175"/>
      <c r="J73" s="175"/>
      <c r="K73" s="181"/>
    </row>
    <row r="77" spans="1:11" ht="10.15" customHeight="1" x14ac:dyDescent="0.25">
      <c r="G77" s="33"/>
    </row>
    <row r="78" spans="1:11" ht="10.15" customHeight="1" x14ac:dyDescent="0.3">
      <c r="D78" s="7"/>
    </row>
  </sheetData>
  <sheetProtection sheet="1" selectLockedCells="1"/>
  <mergeCells count="51">
    <mergeCell ref="A67:K67"/>
    <mergeCell ref="I42:K42"/>
    <mergeCell ref="H44:K44"/>
    <mergeCell ref="H46:I46"/>
    <mergeCell ref="H48:K48"/>
    <mergeCell ref="H52:K52"/>
    <mergeCell ref="A66:K66"/>
    <mergeCell ref="I54:K54"/>
    <mergeCell ref="B48:E48"/>
    <mergeCell ref="B50:E50"/>
    <mergeCell ref="B65:K65"/>
    <mergeCell ref="A64:K64"/>
    <mergeCell ref="G62:K62"/>
    <mergeCell ref="A62:F62"/>
    <mergeCell ref="C54:E54"/>
    <mergeCell ref="H50:K50"/>
    <mergeCell ref="A1:K1"/>
    <mergeCell ref="D60:E60"/>
    <mergeCell ref="A60:B60"/>
    <mergeCell ref="A59:K59"/>
    <mergeCell ref="C28:H28"/>
    <mergeCell ref="A7:K7"/>
    <mergeCell ref="A10:K10"/>
    <mergeCell ref="A8:K8"/>
    <mergeCell ref="A9:K9"/>
    <mergeCell ref="A13:K13"/>
    <mergeCell ref="A11:K11"/>
    <mergeCell ref="F60:G60"/>
    <mergeCell ref="H60:K60"/>
    <mergeCell ref="J28:K28"/>
    <mergeCell ref="D30:K30"/>
    <mergeCell ref="B34:K34"/>
    <mergeCell ref="D71:G72"/>
    <mergeCell ref="I71:K72"/>
    <mergeCell ref="B72:C72"/>
    <mergeCell ref="G69:H69"/>
    <mergeCell ref="J69:K69"/>
    <mergeCell ref="A12:K12"/>
    <mergeCell ref="B24:D24"/>
    <mergeCell ref="I58:K58"/>
    <mergeCell ref="F24:I24"/>
    <mergeCell ref="A15:K16"/>
    <mergeCell ref="D36:E36"/>
    <mergeCell ref="G36:H36"/>
    <mergeCell ref="J36:K36"/>
    <mergeCell ref="A18:K19"/>
    <mergeCell ref="B52:E52"/>
    <mergeCell ref="H29:K29"/>
    <mergeCell ref="C42:E42"/>
    <mergeCell ref="B44:E44"/>
    <mergeCell ref="C58:E58"/>
  </mergeCells>
  <printOptions horizontalCentered="1"/>
  <pageMargins left="0.26" right="0" top="0.46" bottom="0.21" header="0.17" footer="0.17"/>
  <pageSetup scale="95" orientation="portrait" r:id="rId1"/>
  <headerFooter alignWithMargins="0">
    <oddFooter>&amp;LRev 2-9-11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55"/>
  <sheetViews>
    <sheetView workbookViewId="0">
      <selection activeCell="B15" sqref="B15"/>
    </sheetView>
  </sheetViews>
  <sheetFormatPr defaultRowHeight="12.5" x14ac:dyDescent="0.25"/>
  <cols>
    <col min="1" max="1" width="118.26953125" customWidth="1"/>
  </cols>
  <sheetData>
    <row r="55" spans="1:1" x14ac:dyDescent="0.25">
      <c r="A55" t="s">
        <v>268</v>
      </c>
    </row>
  </sheetData>
  <phoneticPr fontId="15" type="noConversion"/>
  <printOptions horizontalCentered="1" verticalCentered="1"/>
  <pageMargins left="0.2" right="0.25" top="0.5" bottom="0.2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42bdc7-3051-49e0-bc9c-83d3699c2475">
      <Terms xmlns="http://schemas.microsoft.com/office/infopath/2007/PartnerControls"/>
    </lcf76f155ced4ddcb4097134ff3c332f>
    <TaxCatchAll xmlns="c87bffa8-7d18-4e39-ae44-b4c83c219fa4"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29C5AFB1CF354A8B36B0628B9D42C0" ma:contentTypeVersion="18" ma:contentTypeDescription="Create a new document." ma:contentTypeScope="" ma:versionID="5a58a6951cbb9f980be6df39a4184cfa">
  <xsd:schema xmlns:xsd="http://www.w3.org/2001/XMLSchema" xmlns:xs="http://www.w3.org/2001/XMLSchema" xmlns:p="http://schemas.microsoft.com/office/2006/metadata/properties" xmlns:ns1="http://schemas.microsoft.com/sharepoint/v3" xmlns:ns2="4c42bdc7-3051-49e0-bc9c-83d3699c2475" xmlns:ns3="c87bffa8-7d18-4e39-ae44-b4c83c219fa4" targetNamespace="http://schemas.microsoft.com/office/2006/metadata/properties" ma:root="true" ma:fieldsID="f3258a9511cb122c9e093d3614a1ef8d" ns1:_="" ns2:_="" ns3:_="">
    <xsd:import namespace="http://schemas.microsoft.com/sharepoint/v3"/>
    <xsd:import namespace="4c42bdc7-3051-49e0-bc9c-83d3699c2475"/>
    <xsd:import namespace="c87bffa8-7d18-4e39-ae44-b4c83c219fa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42bdc7-3051-49e0-bc9c-83d3699c247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4c3292b-0033-4e16-9360-52be314b3da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7bffa8-7d18-4e39-ae44-b4c83c219fa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a8de959-fe4e-4375-b9b9-bb6028c72c7e}" ma:internalName="TaxCatchAll" ma:showField="CatchAllData" ma:web="c87bffa8-7d18-4e39-ae44-b4c83c219fa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1D4966-E084-4F80-91FB-14021EA18B79}">
  <ds:schemaRefs>
    <ds:schemaRef ds:uri="http://schemas.microsoft.com/sharepoint/v3/contenttype/forms"/>
  </ds:schemaRefs>
</ds:datastoreItem>
</file>

<file path=customXml/itemProps2.xml><?xml version="1.0" encoding="utf-8"?>
<ds:datastoreItem xmlns:ds="http://schemas.openxmlformats.org/officeDocument/2006/customXml" ds:itemID="{AFEA28EA-414F-46BF-B459-857F9928EDF2}">
  <ds:schemaRefs>
    <ds:schemaRef ds:uri="http://schemas.microsoft.com/office/2006/metadata/properties"/>
    <ds:schemaRef ds:uri="http://schemas.microsoft.com/office/infopath/2007/PartnerControls"/>
    <ds:schemaRef ds:uri="22531119-96b8-441e-8481-c793d7f3b826"/>
    <ds:schemaRef ds:uri="4351471c-b45d-4fa9-ab17-50ef5a4d4461"/>
  </ds:schemaRefs>
</ds:datastoreItem>
</file>

<file path=customXml/itemProps3.xml><?xml version="1.0" encoding="utf-8"?>
<ds:datastoreItem xmlns:ds="http://schemas.openxmlformats.org/officeDocument/2006/customXml" ds:itemID="{3D7E709F-C654-494B-A934-6A71E9D702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Application</vt:lpstr>
      <vt:lpstr>Fee Schedule</vt:lpstr>
      <vt:lpstr>Street Cuts</vt:lpstr>
      <vt:lpstr>Site Plan</vt:lpstr>
      <vt:lpstr>Traffic Control Review Form</vt:lpstr>
      <vt:lpstr>SW Reqirements</vt:lpstr>
      <vt:lpstr>'Traffic Control Review Form'!Check13</vt:lpstr>
      <vt:lpstr>'Traffic Control Review Form'!Check14</vt:lpstr>
      <vt:lpstr>'Traffic Control Review Form'!Check2</vt:lpstr>
      <vt:lpstr>'Traffic Control Review Form'!Check3</vt:lpstr>
      <vt:lpstr>'Traffic Control Review Form'!Check4</vt:lpstr>
      <vt:lpstr>'Traffic Control Review Form'!Check8</vt:lpstr>
      <vt:lpstr>'Traffic Control Review Form'!Check9</vt:lpstr>
      <vt:lpstr>Application!Print_Area</vt:lpstr>
      <vt:lpstr>'Street Cuts'!Print_Area</vt:lpstr>
      <vt:lpstr>'SW Reqirements'!Print_Area</vt:lpstr>
      <vt:lpstr>'Traffic Control Review Form'!Print_Area</vt:lpstr>
    </vt:vector>
  </TitlesOfParts>
  <Manager/>
  <Company>Dell Computer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Taliesn</dc:creator>
  <cp:keywords/>
  <dc:description/>
  <cp:lastModifiedBy>Lane Ververs</cp:lastModifiedBy>
  <cp:revision/>
  <dcterms:created xsi:type="dcterms:W3CDTF">2003-03-30T23:02:50Z</dcterms:created>
  <dcterms:modified xsi:type="dcterms:W3CDTF">2025-08-07T16:59:59Z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0x0101000A29C5AFB1CF354A8B36B0628B9D42C0</vt:lpwstr>
  </property>
  <property fmtid="{D5CDD505-2E9C-101B-9397-08002B2CF9AE}" pid="3" name="MediaServiceImageTags">
    <vt:lpwstr/>
  </property>
</Properties>
</file>